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Z:\public_html\"/>
    </mc:Choice>
  </mc:AlternateContent>
  <xr:revisionPtr revIDLastSave="0" documentId="13_ncr:1_{9C8E9A45-BE4D-4B43-B6D0-AD58E62DDCF0}" xr6:coauthVersionLast="47" xr6:coauthVersionMax="47" xr10:uidLastSave="{00000000-0000-0000-0000-000000000000}"/>
  <bookViews>
    <workbookView xWindow="-120" yWindow="-120" windowWidth="20730" windowHeight="11160" tabRatio="871" firstSheet="6" activeTab="16" xr2:uid="{00000000-000D-0000-FFFF-FFFF00000000}"/>
  </bookViews>
  <sheets>
    <sheet name="Austria" sheetId="1" r:id="rId1"/>
    <sheet name="BWA" sheetId="3" r:id="rId2"/>
    <sheet name="Denmark" sheetId="15" r:id="rId3"/>
    <sheet name="E Africa " sheetId="4" r:id="rId4"/>
    <sheet name="Estonia" sheetId="14" r:id="rId5"/>
    <sheet name="Fiji" sheetId="17" r:id="rId6"/>
    <sheet name="Germany" sheetId="2" r:id="rId7"/>
    <sheet name="India" sheetId="10" r:id="rId8"/>
    <sheet name="Malawi" sheetId="16" r:id="rId9"/>
    <sheet name="Netherlands East Indies" sheetId="13" r:id="rId10"/>
    <sheet name="New Zealand" sheetId="21" r:id="rId11"/>
    <sheet name="Nigeria" sheetId="19" r:id="rId12"/>
    <sheet name="Panama" sheetId="6" r:id="rId13"/>
    <sheet name="Sweden-Norway-Denmark" sheetId="7" r:id="rId14"/>
    <sheet name="Rhodesia" sheetId="18" r:id="rId15"/>
    <sheet name="Straits" sheetId="8" r:id="rId16"/>
    <sheet name="Swiss" sheetId="9" r:id="rId1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3" l="1"/>
  <c r="B36" i="21"/>
  <c r="D36" i="21"/>
  <c r="F36" i="21"/>
  <c r="H36" i="21"/>
  <c r="I37" i="21"/>
  <c r="I39" i="21" s="1"/>
  <c r="B38" i="21"/>
  <c r="C38" i="21"/>
  <c r="C36" i="21" s="1"/>
  <c r="D38" i="21"/>
  <c r="E38" i="21"/>
  <c r="E36" i="21" s="1"/>
  <c r="F38" i="21"/>
  <c r="G38" i="21"/>
  <c r="G36" i="21" s="1"/>
  <c r="B39" i="21"/>
  <c r="C39" i="21"/>
  <c r="D39" i="21"/>
  <c r="E39" i="21"/>
  <c r="F39" i="21"/>
  <c r="G39" i="21"/>
  <c r="H39" i="21"/>
  <c r="G8" i="16"/>
  <c r="E15" i="15"/>
  <c r="D15" i="15"/>
  <c r="D59" i="10"/>
  <c r="D12" i="1"/>
  <c r="E12" i="1"/>
  <c r="F3" i="3"/>
  <c r="F4" i="3"/>
  <c r="F7" i="3"/>
  <c r="F8" i="3"/>
  <c r="F9" i="3"/>
  <c r="F12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5" i="3"/>
  <c r="F66" i="3"/>
  <c r="F67" i="3"/>
  <c r="F69" i="3"/>
  <c r="F71" i="3"/>
  <c r="F72" i="3"/>
  <c r="F73" i="3"/>
  <c r="A33" i="2"/>
  <c r="A76" i="2"/>
  <c r="A87" i="2"/>
  <c r="A95" i="2"/>
  <c r="A105" i="2"/>
  <c r="E105" i="2"/>
  <c r="G30" i="6"/>
  <c r="H30" i="6"/>
  <c r="H27" i="8"/>
  <c r="I27" i="8"/>
  <c r="G12" i="9"/>
  <c r="I38" i="21" l="1"/>
  <c r="I3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99800E05-2F81-41F8-88B5-4031C7829F70}">
      <text>
        <r>
          <rPr>
            <b/>
            <sz val="9"/>
            <color indexed="8"/>
            <rFont val="Tahoma"/>
            <family val="2"/>
            <charset val="1"/>
          </rPr>
          <t xml:space="preserve">Harold Fears:
</t>
        </r>
        <r>
          <rPr>
            <sz val="9"/>
            <color indexed="8"/>
            <rFont val="Tahoma"/>
            <family val="2"/>
            <charset val="1"/>
          </rPr>
          <t>2 examples</t>
        </r>
      </text>
    </comment>
    <comment ref="D4" authorId="0" shapeId="0" xr:uid="{6D11E2E4-C550-42AE-BC67-EADDA7194549}">
      <text>
        <r>
          <rPr>
            <b/>
            <sz val="9"/>
            <color indexed="8"/>
            <rFont val="Tahoma"/>
            <family val="2"/>
            <charset val="1"/>
          </rPr>
          <t xml:space="preserve">Harold Fears:
</t>
        </r>
        <r>
          <rPr>
            <sz val="9"/>
            <color indexed="8"/>
            <rFont val="Tahoma"/>
            <family val="2"/>
            <charset val="1"/>
          </rPr>
          <t>2 examples</t>
        </r>
      </text>
    </comment>
    <comment ref="F4" authorId="0" shapeId="0" xr:uid="{B56DA53C-E4AA-44DC-BB89-0759263861E1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2 examples</t>
        </r>
      </text>
    </comment>
    <comment ref="E6" authorId="0" shapeId="0" xr:uid="{2FD896CD-0B65-447D-8267-0D8C434B2A9F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2 examples</t>
        </r>
      </text>
    </comment>
    <comment ref="D7" authorId="0" shapeId="0" xr:uid="{0DB0B7EB-6890-466C-86B2-EF545E1FE274}">
      <text>
        <r>
          <rPr>
            <b/>
            <sz val="9"/>
            <color indexed="8"/>
            <rFont val="Tahoma"/>
            <family val="2"/>
            <charset val="1"/>
          </rPr>
          <t xml:space="preserve">Harold Fears:
</t>
        </r>
        <r>
          <rPr>
            <sz val="9"/>
            <color indexed="8"/>
            <rFont val="Tahoma"/>
            <family val="2"/>
            <charset val="1"/>
          </rPr>
          <t>2 examples</t>
        </r>
      </text>
    </comment>
    <comment ref="F7" authorId="0" shapeId="0" xr:uid="{0BA71954-4762-4258-AB78-369B9DF1813A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2 examples</t>
        </r>
      </text>
    </comment>
    <comment ref="B10" authorId="0" shapeId="0" xr:uid="{75465BD2-5D59-4616-8EAE-ADBE85B13079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2 examples</t>
        </r>
      </text>
    </comment>
    <comment ref="D11" authorId="0" shapeId="0" xr:uid="{D0539911-17A9-48D7-9AEA-35D2386385FE}">
      <text>
        <r>
          <rPr>
            <b/>
            <sz val="9"/>
            <color indexed="8"/>
            <rFont val="Tahoma"/>
            <family val="2"/>
            <charset val="1"/>
          </rPr>
          <t xml:space="preserve">Harold Fears:
</t>
        </r>
        <r>
          <rPr>
            <sz val="9"/>
            <color indexed="8"/>
            <rFont val="Tahoma"/>
            <family val="2"/>
            <charset val="1"/>
          </rPr>
          <t>2 examples</t>
        </r>
      </text>
    </comment>
    <comment ref="F11" authorId="0" shapeId="0" xr:uid="{40C61E0A-5044-4516-8ACC-17804EE7EFBC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2 examples</t>
        </r>
      </text>
    </comment>
    <comment ref="C12" authorId="0" shapeId="0" xr:uid="{FA4C2E94-EDF2-4056-AA7F-3598002F2093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2 examples</t>
        </r>
      </text>
    </comment>
    <comment ref="D12" authorId="0" shapeId="0" xr:uid="{AC06496F-377B-487D-B934-19BB9303F091}">
      <text>
        <r>
          <rPr>
            <b/>
            <sz val="9"/>
            <color indexed="8"/>
            <rFont val="Tahoma"/>
            <family val="2"/>
            <charset val="1"/>
          </rPr>
          <t xml:space="preserve">Harold Fears:
</t>
        </r>
        <r>
          <rPr>
            <sz val="9"/>
            <color indexed="8"/>
            <rFont val="Tahoma"/>
            <family val="2"/>
            <charset val="1"/>
          </rPr>
          <t>5 examples</t>
        </r>
      </text>
    </comment>
    <comment ref="E12" authorId="0" shapeId="0" xr:uid="{FBC26807-B5F0-41F3-B296-19C8D3045FC2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2 examples</t>
        </r>
      </text>
    </comment>
    <comment ref="D15" authorId="0" shapeId="0" xr:uid="{FB65F506-3471-4A14-BA10-91E6FAAE7EC1}">
      <text>
        <r>
          <rPr>
            <b/>
            <sz val="9"/>
            <color indexed="8"/>
            <rFont val="Tahoma"/>
            <family val="2"/>
            <charset val="1"/>
          </rPr>
          <t xml:space="preserve">Harold Fears:
</t>
        </r>
        <r>
          <rPr>
            <sz val="9"/>
            <color indexed="8"/>
            <rFont val="Tahoma"/>
            <family val="2"/>
            <charset val="1"/>
          </rPr>
          <t>2 examples</t>
        </r>
      </text>
    </comment>
    <comment ref="E21" authorId="0" shapeId="0" xr:uid="{A277ED2B-DC93-42FD-8E47-420DAB780A97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2 examples</t>
        </r>
      </text>
    </comment>
    <comment ref="B31" authorId="0" shapeId="0" xr:uid="{D4E633AF-B056-496F-B787-08133DDB4051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3 examples</t>
        </r>
      </text>
    </comment>
    <comment ref="C33" authorId="0" shapeId="0" xr:uid="{64E95B6F-5E8C-4303-B813-8F7DD32263B1}">
      <text>
        <r>
          <rPr>
            <b/>
            <sz val="9"/>
            <color indexed="8"/>
            <rFont val="Tahoma"/>
            <family val="2"/>
          </rPr>
          <t xml:space="preserve">Harold Fears:
</t>
        </r>
        <r>
          <rPr>
            <sz val="9"/>
            <color indexed="8"/>
            <rFont val="Tahoma"/>
            <family val="2"/>
          </rPr>
          <t>2 examples</t>
        </r>
      </text>
    </comment>
    <comment ref="D33" authorId="0" shapeId="0" xr:uid="{5676992A-34E2-4E50-B8E4-50A58120D201}">
      <text>
        <r>
          <rPr>
            <b/>
            <sz val="9"/>
            <color indexed="8"/>
            <rFont val="Tahoma"/>
            <family val="2"/>
            <charset val="1"/>
          </rPr>
          <t xml:space="preserve">Harold Fears:
</t>
        </r>
        <r>
          <rPr>
            <sz val="9"/>
            <color indexed="8"/>
            <rFont val="Tahoma"/>
            <family val="2"/>
            <charset val="1"/>
          </rPr>
          <t>2 examples</t>
        </r>
      </text>
    </comment>
  </commentList>
</comments>
</file>

<file path=xl/sharedStrings.xml><?xml version="1.0" encoding="utf-8"?>
<sst xmlns="http://schemas.openxmlformats.org/spreadsheetml/2006/main" count="653" uniqueCount="350">
  <si>
    <t>Austria Two Schillings</t>
  </si>
  <si>
    <t>Schubert</t>
  </si>
  <si>
    <t>BU</t>
  </si>
  <si>
    <t xml:space="preserve">Billroth </t>
  </si>
  <si>
    <t>unc</t>
  </si>
  <si>
    <t>Vogelweide </t>
  </si>
  <si>
    <t>ch bu</t>
  </si>
  <si>
    <t>Mozart</t>
  </si>
  <si>
    <t>Haydn</t>
  </si>
  <si>
    <t>Seipel</t>
  </si>
  <si>
    <t>Dolf</t>
  </si>
  <si>
    <t>Lueger</t>
  </si>
  <si>
    <t>Eugen</t>
  </si>
  <si>
    <t>Church</t>
  </si>
  <si>
    <t>Germany</t>
  </si>
  <si>
    <t xml:space="preserve">1 Mark </t>
  </si>
  <si>
    <t>1881J</t>
  </si>
  <si>
    <t>Nice Unc</t>
  </si>
  <si>
    <t>1905D</t>
  </si>
  <si>
    <t>AU</t>
  </si>
  <si>
    <t>1906D</t>
  </si>
  <si>
    <t xml:space="preserve"> </t>
  </si>
  <si>
    <t>1906G</t>
  </si>
  <si>
    <t>Unc</t>
  </si>
  <si>
    <t>1906A</t>
  </si>
  <si>
    <t>1907A</t>
  </si>
  <si>
    <t xml:space="preserve">AU  </t>
  </si>
  <si>
    <t>1907D</t>
  </si>
  <si>
    <t>1907E</t>
  </si>
  <si>
    <t xml:space="preserve">unc   </t>
  </si>
  <si>
    <t>1907F</t>
  </si>
  <si>
    <t>1908A</t>
  </si>
  <si>
    <t>AU good luster</t>
  </si>
  <si>
    <t>1908D</t>
  </si>
  <si>
    <t>1909A</t>
  </si>
  <si>
    <t>1909D</t>
  </si>
  <si>
    <t>CH BU</t>
  </si>
  <si>
    <t>1909G</t>
  </si>
  <si>
    <t>1910A</t>
  </si>
  <si>
    <t>1910D</t>
  </si>
  <si>
    <t>1910E</t>
  </si>
  <si>
    <t>1912A</t>
  </si>
  <si>
    <t>Unc lt tone</t>
  </si>
  <si>
    <t>1912D</t>
  </si>
  <si>
    <t>1912F</t>
  </si>
  <si>
    <t>1914A</t>
  </si>
  <si>
    <t>1914D</t>
  </si>
  <si>
    <t>bu</t>
  </si>
  <si>
    <t>1914E</t>
  </si>
  <si>
    <t>1914F</t>
  </si>
  <si>
    <t>1914G</t>
  </si>
  <si>
    <t>ch AU</t>
  </si>
  <si>
    <t>1914J</t>
  </si>
  <si>
    <t>1915A</t>
  </si>
  <si>
    <t>1915D</t>
  </si>
  <si>
    <t>1915E</t>
  </si>
  <si>
    <t>1915F</t>
  </si>
  <si>
    <t>1915G</t>
  </si>
  <si>
    <t>1915J</t>
  </si>
  <si>
    <t>ch bu lt tone</t>
  </si>
  <si>
    <t>3 Mark</t>
  </si>
  <si>
    <t>1922a km 28</t>
  </si>
  <si>
    <t>au</t>
  </si>
  <si>
    <t>1922A km 29</t>
  </si>
  <si>
    <t xml:space="preserve">1922J km 29 </t>
  </si>
  <si>
    <t>3 Reichsmark</t>
  </si>
  <si>
    <t>1925A Rhine</t>
  </si>
  <si>
    <t>1925D Rhine</t>
  </si>
  <si>
    <t>1925E Rhine</t>
  </si>
  <si>
    <t>au-unc</t>
  </si>
  <si>
    <t>1926 Lubeck</t>
  </si>
  <si>
    <t>1927 Bremerhaven</t>
  </si>
  <si>
    <t>1927A Nordhausen</t>
  </si>
  <si>
    <t xml:space="preserve">1927A Marburg   </t>
  </si>
  <si>
    <t>1927F Tubingen   </t>
  </si>
  <si>
    <t>1928A Naumburg</t>
  </si>
  <si>
    <t>ch unc lt tone</t>
  </si>
  <si>
    <t>1928D Druer</t>
  </si>
  <si>
    <t>Dinkeisbuhl</t>
  </si>
  <si>
    <t>1929A Lessing</t>
  </si>
  <si>
    <t>1929D Lessing</t>
  </si>
  <si>
    <t>unc sl proof like</t>
  </si>
  <si>
    <t>1929F Lessing</t>
  </si>
  <si>
    <t xml:space="preserve">1929A Waldeck-Prussia </t>
  </si>
  <si>
    <t>1929A</t>
  </si>
  <si>
    <t>1929D Const</t>
  </si>
  <si>
    <t>1929E Const</t>
  </si>
  <si>
    <t>1929F Const</t>
  </si>
  <si>
    <t>1929G Const</t>
  </si>
  <si>
    <t>1929E Meissen</t>
  </si>
  <si>
    <t xml:space="preserve">1930D Zepplin </t>
  </si>
  <si>
    <t>1930A Vogelweid</t>
  </si>
  <si>
    <t>1930D Vogelweid</t>
  </si>
  <si>
    <t>AU-Unc</t>
  </si>
  <si>
    <t>1930E Vogelweid</t>
  </si>
  <si>
    <t>Proof</t>
  </si>
  <si>
    <t>1930J Vogelweid</t>
  </si>
  <si>
    <t>1930A Rhine</t>
  </si>
  <si>
    <t>1930D Rhine</t>
  </si>
  <si>
    <t xml:space="preserve">ch unc   </t>
  </si>
  <si>
    <t>1930F Rhine</t>
  </si>
  <si>
    <t>1930G Rhine</t>
  </si>
  <si>
    <t>1930J Rhine</t>
  </si>
  <si>
    <t>nice Unc</t>
  </si>
  <si>
    <t>Magdsburg</t>
  </si>
  <si>
    <t>1931 Stein</t>
  </si>
  <si>
    <t>AU/BU</t>
  </si>
  <si>
    <t>1932A Goethe</t>
  </si>
  <si>
    <t xml:space="preserve">AU-Unc </t>
  </si>
  <si>
    <t>1932D Goethe</t>
  </si>
  <si>
    <t>1932F Goethe</t>
  </si>
  <si>
    <t>5 Reichsmark</t>
  </si>
  <si>
    <t>1925F</t>
  </si>
  <si>
    <t>unc frosty</t>
  </si>
  <si>
    <t>1929J Const</t>
  </si>
  <si>
    <t>unc-bu</t>
  </si>
  <si>
    <t>1935A</t>
  </si>
  <si>
    <t>1936J</t>
  </si>
  <si>
    <t>au/unc</t>
  </si>
  <si>
    <t>5 Mark</t>
  </si>
  <si>
    <t>1952D Museum</t>
  </si>
  <si>
    <t>NGC MS-64</t>
  </si>
  <si>
    <t>1955 Schiller</t>
  </si>
  <si>
    <t>1955 Ludwig Baden</t>
  </si>
  <si>
    <t>1957J Eichendorf</t>
  </si>
  <si>
    <t>1964J Fichte</t>
  </si>
  <si>
    <t>1966D Leibnitz</t>
  </si>
  <si>
    <t>Choice Proof</t>
  </si>
  <si>
    <t>1967 Humboldt</t>
  </si>
  <si>
    <t>1968-79 complete</t>
  </si>
  <si>
    <t xml:space="preserve">Baden </t>
  </si>
  <si>
    <t xml:space="preserve">Prussia </t>
  </si>
  <si>
    <t>AU-UNC</t>
  </si>
  <si>
    <t xml:space="preserve">Hamburg </t>
  </si>
  <si>
    <t>2 Mark</t>
  </si>
  <si>
    <t>Bavaria</t>
  </si>
  <si>
    <t xml:space="preserve"> 5 Mark</t>
  </si>
  <si>
    <r>
      <t>500M</t>
    </r>
    <r>
      <rPr>
        <sz val="14"/>
        <color indexed="8"/>
        <rFont val="Times New Roman"/>
        <family val="1"/>
      </rPr>
      <t xml:space="preserve">  </t>
    </r>
  </si>
  <si>
    <t>1923D</t>
  </si>
  <si>
    <t>BWA 1/10 Penny</t>
  </si>
  <si>
    <t>1911H</t>
  </si>
  <si>
    <t>1912H</t>
  </si>
  <si>
    <t>1913H</t>
  </si>
  <si>
    <t>1914H</t>
  </si>
  <si>
    <t>1915H</t>
  </si>
  <si>
    <t>1916H</t>
  </si>
  <si>
    <t>1917H</t>
  </si>
  <si>
    <t>1919H</t>
  </si>
  <si>
    <t>1919KN</t>
  </si>
  <si>
    <t>1920H</t>
  </si>
  <si>
    <t>1920KN</t>
  </si>
  <si>
    <t>1922KN</t>
  </si>
  <si>
    <t>1923KN</t>
  </si>
  <si>
    <t>1925H</t>
  </si>
  <si>
    <t>1925KN</t>
  </si>
  <si>
    <t>1928H</t>
  </si>
  <si>
    <t>1928KN</t>
  </si>
  <si>
    <t>-</t>
  </si>
  <si>
    <t>1936H</t>
  </si>
  <si>
    <t>1936KN</t>
  </si>
  <si>
    <t>1938H</t>
  </si>
  <si>
    <t>1946H</t>
  </si>
  <si>
    <t>1946KN</t>
  </si>
  <si>
    <t>1947KN</t>
  </si>
  <si>
    <t>1949H</t>
  </si>
  <si>
    <t>1949KN</t>
  </si>
  <si>
    <t>1950KN</t>
  </si>
  <si>
    <t>One Penny</t>
  </si>
  <si>
    <t>1936 H</t>
  </si>
  <si>
    <t>East Africa</t>
  </si>
  <si>
    <t>1 Cent</t>
  </si>
  <si>
    <t>5 Cents</t>
  </si>
  <si>
    <t>10 Cents</t>
  </si>
  <si>
    <t>50 Cents</t>
  </si>
  <si>
    <t>1 shilling</t>
  </si>
  <si>
    <t>1943 I</t>
  </si>
  <si>
    <t>1956 KN</t>
  </si>
  <si>
    <t>1942 H</t>
  </si>
  <si>
    <t>1952 H</t>
  </si>
  <si>
    <t>1943 SA</t>
  </si>
  <si>
    <t>1962 H</t>
  </si>
  <si>
    <t>1956 H</t>
  </si>
  <si>
    <t>1959 KN</t>
  </si>
  <si>
    <t>Fiji</t>
  </si>
  <si>
    <t>Half Penny</t>
  </si>
  <si>
    <t>Penny</t>
  </si>
  <si>
    <t xml:space="preserve">Three Pence </t>
  </si>
  <si>
    <t>Six Pence</t>
  </si>
  <si>
    <t>shilling</t>
  </si>
  <si>
    <t>florin</t>
  </si>
  <si>
    <t xml:space="preserve">Nigeria </t>
  </si>
  <si>
    <t>1959 1/2D</t>
  </si>
  <si>
    <t>1959 1D</t>
  </si>
  <si>
    <t>1959 3D</t>
  </si>
  <si>
    <t xml:space="preserve">Rhodesia and Nyasaland </t>
  </si>
  <si>
    <t>Norway</t>
  </si>
  <si>
    <t>2 KR</t>
  </si>
  <si>
    <t xml:space="preserve">2 KR </t>
  </si>
  <si>
    <t>km 365</t>
  </si>
  <si>
    <t>Panama</t>
  </si>
  <si>
    <t xml:space="preserve">1 cent </t>
  </si>
  <si>
    <t>2 1/2 cents</t>
  </si>
  <si>
    <t>1/10 Balboa</t>
  </si>
  <si>
    <t>PCGS MS64</t>
  </si>
  <si>
    <t>1/4 Balboa</t>
  </si>
  <si>
    <t>UNC</t>
  </si>
  <si>
    <t>nice au</t>
  </si>
  <si>
    <t>NGC AU58</t>
  </si>
  <si>
    <t>1/2 balboa</t>
  </si>
  <si>
    <t>nce lustrous unc</t>
  </si>
  <si>
    <t>Balboa</t>
  </si>
  <si>
    <t>lustrous UNC</t>
  </si>
  <si>
    <t>km 13</t>
  </si>
  <si>
    <t>nice bu</t>
  </si>
  <si>
    <t>Sweden</t>
  </si>
  <si>
    <t>Silver Jubilee</t>
  </si>
  <si>
    <t>Golden Wedding Anniversary</t>
  </si>
  <si>
    <t>400th Anniversary of Political Liberty</t>
  </si>
  <si>
    <t>300th Anniversary - Death of Gustaf II Adolf</t>
  </si>
  <si>
    <t> 300th Anniversary - Settlement of Delaware</t>
  </si>
  <si>
    <t>Denmark</t>
  </si>
  <si>
    <t>25th Anniversary of Reign</t>
  </si>
  <si>
    <t>40th Anniversary of Reign</t>
  </si>
  <si>
    <t>Death of Christian IX and Accession of Frederik VIII</t>
  </si>
  <si>
    <t>Death of Frederik VIII and Accession of Christian X</t>
  </si>
  <si>
    <t>Silver Wedding Anniversary</t>
  </si>
  <si>
    <t>King's 60th Birthday</t>
  </si>
  <si>
    <t>King's 75th Birthday</t>
  </si>
  <si>
    <t>Greenland</t>
  </si>
  <si>
    <t>Princess Margrethe's 18th Birthday</t>
  </si>
  <si>
    <t xml:space="preserve">Straits Settlements / Malaya </t>
  </si>
  <si>
    <t>½ Cent</t>
  </si>
  <si>
    <t>toned AU</t>
  </si>
  <si>
    <t>1941 I</t>
  </si>
  <si>
    <t>1897 H</t>
  </si>
  <si>
    <t>1910 B</t>
  </si>
  <si>
    <t>nice unc</t>
  </si>
  <si>
    <t>EF+</t>
  </si>
  <si>
    <t>1958 H</t>
  </si>
  <si>
    <t>1961 H</t>
  </si>
  <si>
    <t>1961 KN</t>
  </si>
  <si>
    <t>EF</t>
  </si>
  <si>
    <t>20 Cents</t>
  </si>
  <si>
    <t>1957 KN</t>
  </si>
  <si>
    <t xml:space="preserve">EF </t>
  </si>
  <si>
    <t xml:space="preserve">AU </t>
  </si>
  <si>
    <t>Swiss</t>
  </si>
  <si>
    <t>5 FRANKEN SILVER COMMEMORATIVES 1936 to 1963</t>
  </si>
  <si>
    <t>Armament Fund (Defense Loan)</t>
  </si>
  <si>
    <t>km 41</t>
  </si>
  <si>
    <t>Battle of Laupen 1339</t>
  </si>
  <si>
    <t>km 42</t>
  </si>
  <si>
    <t>Zürich Exposition</t>
  </si>
  <si>
    <t>km 43</t>
  </si>
  <si>
    <t xml:space="preserve"> 650 Years of Confederation (Bundesfeier)</t>
  </si>
  <si>
    <t>km 44</t>
  </si>
  <si>
    <t>Battle of St. Jacob an der Birs1444</t>
  </si>
  <si>
    <t>km 45</t>
  </si>
  <si>
    <t>Constitution of 1848</t>
  </si>
  <si>
    <t>km 48</t>
  </si>
  <si>
    <t>100 Years of Red Cross</t>
  </si>
  <si>
    <t>km 51</t>
  </si>
  <si>
    <t>Shooting Talers</t>
  </si>
  <si>
    <t>5Fr</t>
  </si>
  <si>
    <t>30mm</t>
  </si>
  <si>
    <t>Federal Festival in Fribourg</t>
  </si>
  <si>
    <t>BU 85</t>
  </si>
  <si>
    <t>33mm</t>
  </si>
  <si>
    <t>Federal Festival in Luzern</t>
  </si>
  <si>
    <t>1949 B</t>
  </si>
  <si>
    <t>New Zealand £sd Coinage</t>
  </si>
  <si>
    <t>1/2d</t>
  </si>
  <si>
    <t>1d</t>
  </si>
  <si>
    <t>3d</t>
  </si>
  <si>
    <t>6d</t>
  </si>
  <si>
    <t>1/-</t>
  </si>
  <si>
    <t>2/-</t>
  </si>
  <si>
    <t>2/6</t>
  </si>
  <si>
    <t>5/-</t>
  </si>
  <si>
    <t>Acquired</t>
  </si>
  <si>
    <t>Missing</t>
  </si>
  <si>
    <t>India</t>
  </si>
  <si>
    <t>1/12 Anna</t>
  </si>
  <si>
    <t>1/2 Pice</t>
  </si>
  <si>
    <t>Pice</t>
  </si>
  <si>
    <t>1934 BU Red</t>
  </si>
  <si>
    <t>One Anna</t>
  </si>
  <si>
    <t>Half Rupee</t>
  </si>
  <si>
    <t>Rupee</t>
  </si>
  <si>
    <t>1912 AU much Red</t>
  </si>
  <si>
    <t>1936 Red BU</t>
  </si>
  <si>
    <t>1945 BU</t>
  </si>
  <si>
    <t>1943 BU</t>
  </si>
  <si>
    <t>1947 no mm BU</t>
  </si>
  <si>
    <t>1/4 Anna</t>
  </si>
  <si>
    <t>1934 CH Red BU</t>
  </si>
  <si>
    <t>1935 CH Red BU</t>
  </si>
  <si>
    <t>1940B 2nd Head Ch Red BU</t>
  </si>
  <si>
    <t>1940C Ch Red Bu</t>
  </si>
  <si>
    <t xml:space="preserve">1942C AU </t>
  </si>
  <si>
    <t>Half Anna</t>
  </si>
  <si>
    <t>1943B AU</t>
  </si>
  <si>
    <t>2 Annas</t>
  </si>
  <si>
    <t>1917 AU</t>
  </si>
  <si>
    <t>1940B AU</t>
  </si>
  <si>
    <t>1944L AU</t>
  </si>
  <si>
    <t>1/4 Rupee</t>
  </si>
  <si>
    <t>1939B au+/BU</t>
  </si>
  <si>
    <t>1944L au</t>
  </si>
  <si>
    <t>1904B EF/AU</t>
  </si>
  <si>
    <t>1944B UNC</t>
  </si>
  <si>
    <t>1932 toned UNC</t>
  </si>
  <si>
    <t>1935 toned UNC</t>
  </si>
  <si>
    <t>1940 Toned UNC</t>
  </si>
  <si>
    <t>1936B Red UNC</t>
  </si>
  <si>
    <t>1936C UNC Red and Toned</t>
  </si>
  <si>
    <t>1941 UNC Mostly red</t>
  </si>
  <si>
    <t>1944B Au-UNC</t>
  </si>
  <si>
    <t>1935 UNC</t>
  </si>
  <si>
    <t>1944 UNC</t>
  </si>
  <si>
    <t>1939C 1st Head UNC</t>
  </si>
  <si>
    <t>1943B UNC</t>
  </si>
  <si>
    <t>1945B UNC</t>
  </si>
  <si>
    <t>1936C toned au-UNC</t>
  </si>
  <si>
    <t>1919 UNC</t>
  </si>
  <si>
    <t>1940 UNC</t>
  </si>
  <si>
    <t>Netherlands East Indies</t>
  </si>
  <si>
    <t xml:space="preserve">1/10 Gulden </t>
  </si>
  <si>
    <t>1942 S</t>
  </si>
  <si>
    <t>1945 P</t>
  </si>
  <si>
    <t xml:space="preserve">1/4 Gulden </t>
  </si>
  <si>
    <t>1941 P</t>
  </si>
  <si>
    <t>1945 S</t>
  </si>
  <si>
    <t>Estonia</t>
  </si>
  <si>
    <t xml:space="preserve">Kroon </t>
  </si>
  <si>
    <t>Malawi</t>
  </si>
  <si>
    <t>six pence</t>
  </si>
  <si>
    <t>ch proof</t>
  </si>
  <si>
    <t>1964 proof set</t>
  </si>
  <si>
    <t>crown</t>
  </si>
  <si>
    <t>Kwacha</t>
  </si>
  <si>
    <t>1945L unc</t>
  </si>
  <si>
    <t>Total</t>
  </si>
  <si>
    <t>1/2 cents</t>
  </si>
  <si>
    <t>diameter</t>
  </si>
  <si>
    <t>two shillings</t>
  </si>
  <si>
    <t>penny</t>
  </si>
  <si>
    <t>half penny</t>
  </si>
  <si>
    <t>6/e/2023</t>
  </si>
  <si>
    <t>1945P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</si>
</sst>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"/>
    <numFmt numFmtId="165" formatCode="\$#,##0\ ;[Red]&quot;($&quot;#,##0\)"/>
  </numFmts>
  <fonts count="42" x14ac:knownFonts="1">
    <font>
      <sz val="10"/>
      <name val="Arial"/>
      <family val="2"/>
    </font>
    <font>
      <sz val="11"/>
      <color indexed="8"/>
      <name val="Calibri"/>
      <family val="2"/>
    </font>
    <font>
      <b/>
      <sz val="26"/>
      <color indexed="8"/>
      <name val="Calibri"/>
      <family val="2"/>
    </font>
    <font>
      <sz val="14"/>
      <color indexed="8"/>
      <name val="Calibri"/>
      <family val="2"/>
    </font>
    <font>
      <sz val="14"/>
      <color indexed="10"/>
      <name val="Calibri"/>
      <family val="2"/>
    </font>
    <font>
      <sz val="11"/>
      <color indexed="10"/>
      <name val="Calibri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Calibri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1"/>
      <name val="Arial"/>
      <family val="2"/>
    </font>
    <font>
      <sz val="26"/>
      <color indexed="8"/>
      <name val="Calibri"/>
      <family val="2"/>
    </font>
    <font>
      <b/>
      <sz val="11"/>
      <color indexed="8"/>
      <name val="Segoe UI"/>
      <family val="2"/>
    </font>
    <font>
      <b/>
      <sz val="20"/>
      <color indexed="8"/>
      <name val="Arial"/>
      <family val="2"/>
    </font>
    <font>
      <sz val="10"/>
      <color indexed="8"/>
      <name val="Arial"/>
      <family val="2"/>
    </font>
    <font>
      <sz val="18"/>
      <color indexed="8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24"/>
      <color indexed="8"/>
      <name val="Calibri"/>
      <family val="2"/>
    </font>
    <font>
      <sz val="18"/>
      <color indexed="10"/>
      <name val="Calibri"/>
      <family val="2"/>
    </font>
    <font>
      <sz val="18"/>
      <color indexed="10"/>
      <name val="Arial"/>
      <family val="2"/>
    </font>
    <font>
      <sz val="18"/>
      <color indexed="8"/>
      <name val="Arial"/>
      <family val="2"/>
    </font>
    <font>
      <sz val="18"/>
      <color indexed="10"/>
      <name val="Calibri"/>
      <family val="2"/>
      <scheme val="minor"/>
    </font>
    <font>
      <sz val="18"/>
      <color indexed="8"/>
      <name val="Calibri"/>
      <family val="2"/>
      <scheme val="minor"/>
    </font>
    <font>
      <sz val="18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26"/>
      <color indexed="8"/>
      <name val="Calibri"/>
      <family val="2"/>
      <charset val="1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</borders>
  <cellStyleXfs count="5">
    <xf numFmtId="0" fontId="0" fillId="0" borderId="0"/>
    <xf numFmtId="0" fontId="1" fillId="0" borderId="0"/>
    <xf numFmtId="44" fontId="24" fillId="0" borderId="0" applyFont="0" applyFill="0" applyBorder="0" applyAlignment="0" applyProtection="0"/>
    <xf numFmtId="0" fontId="35" fillId="0" borderId="0"/>
    <xf numFmtId="9" fontId="24" fillId="0" borderId="0" applyFill="0" applyBorder="0" applyAlignment="0" applyProtection="0"/>
  </cellStyleXfs>
  <cellXfs count="118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14" fontId="3" fillId="0" borderId="0" xfId="1" applyNumberFormat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1" applyFont="1"/>
    <xf numFmtId="164" fontId="3" fillId="0" borderId="0" xfId="1" applyNumberFormat="1" applyFont="1"/>
    <xf numFmtId="3" fontId="1" fillId="0" borderId="0" xfId="1" applyNumberFormat="1"/>
    <xf numFmtId="0" fontId="8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0" fontId="9" fillId="0" borderId="0" xfId="1" applyFont="1" applyAlignment="1">
      <alignment horizontal="center"/>
    </xf>
    <xf numFmtId="0" fontId="2" fillId="0" borderId="0" xfId="1" applyFont="1"/>
    <xf numFmtId="14" fontId="1" fillId="0" borderId="0" xfId="1" applyNumberFormat="1"/>
    <xf numFmtId="16" fontId="3" fillId="0" borderId="0" xfId="1" applyNumberFormat="1" applyFont="1"/>
    <xf numFmtId="0" fontId="12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0" fillId="0" borderId="0" xfId="0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0" fontId="18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2" borderId="0" xfId="1" applyFont="1" applyFill="1" applyAlignment="1">
      <alignment vertical="top" wrapText="1"/>
    </xf>
    <xf numFmtId="0" fontId="3" fillId="0" borderId="0" xfId="1" applyFont="1" applyAlignment="1">
      <alignment vertical="top"/>
    </xf>
    <xf numFmtId="14" fontId="3" fillId="0" borderId="0" xfId="1" applyNumberFormat="1" applyFont="1" applyAlignment="1">
      <alignment vertical="top"/>
    </xf>
    <xf numFmtId="0" fontId="1" fillId="0" borderId="0" xfId="1" applyAlignment="1">
      <alignment vertical="top"/>
    </xf>
    <xf numFmtId="0" fontId="19" fillId="0" borderId="0" xfId="1" applyFont="1"/>
    <xf numFmtId="0" fontId="20" fillId="2" borderId="1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3" fontId="20" fillId="2" borderId="2" xfId="1" applyNumberFormat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21" fillId="0" borderId="0" xfId="1" applyFont="1"/>
    <xf numFmtId="0" fontId="10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3" fillId="0" borderId="0" xfId="1" applyFont="1"/>
    <xf numFmtId="0" fontId="21" fillId="0" borderId="0" xfId="1" applyFont="1" applyAlignment="1">
      <alignment horizontal="center"/>
    </xf>
    <xf numFmtId="2" fontId="21" fillId="0" borderId="0" xfId="2" applyNumberFormat="1" applyFont="1"/>
    <xf numFmtId="2" fontId="1" fillId="0" borderId="0" xfId="2" applyNumberFormat="1" applyFont="1"/>
    <xf numFmtId="0" fontId="21" fillId="4" borderId="4" xfId="1" applyFont="1" applyFill="1" applyBorder="1" applyAlignment="1">
      <alignment horizontal="left" wrapText="1" readingOrder="1"/>
    </xf>
    <xf numFmtId="165" fontId="21" fillId="4" borderId="4" xfId="1" applyNumberFormat="1" applyFont="1" applyFill="1" applyBorder="1" applyAlignment="1">
      <alignment horizontal="center" wrapText="1" readingOrder="1"/>
    </xf>
    <xf numFmtId="2" fontId="21" fillId="4" borderId="4" xfId="2" applyNumberFormat="1" applyFont="1" applyFill="1" applyBorder="1" applyAlignment="1">
      <alignment horizontal="right" wrapText="1" readingOrder="1"/>
    </xf>
    <xf numFmtId="2" fontId="21" fillId="5" borderId="0" xfId="2" applyNumberFormat="1" applyFont="1" applyFill="1"/>
    <xf numFmtId="0" fontId="21" fillId="4" borderId="4" xfId="1" applyFont="1" applyFill="1" applyBorder="1" applyAlignment="1">
      <alignment horizontal="center" wrapText="1" readingOrder="1"/>
    </xf>
    <xf numFmtId="0" fontId="1" fillId="5" borderId="0" xfId="1" applyFill="1"/>
    <xf numFmtId="165" fontId="21" fillId="5" borderId="0" xfId="1" applyNumberFormat="1" applyFont="1" applyFill="1" applyAlignment="1">
      <alignment horizontal="center"/>
    </xf>
    <xf numFmtId="0" fontId="1" fillId="5" borderId="0" xfId="1" applyFill="1" applyAlignment="1">
      <alignment horizontal="center"/>
    </xf>
    <xf numFmtId="2" fontId="1" fillId="5" borderId="0" xfId="2" applyNumberFormat="1" applyFont="1" applyFill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21" fillId="4" borderId="0" xfId="1" applyFont="1" applyFill="1" applyAlignment="1">
      <alignment horizontal="left" wrapText="1" readingOrder="1"/>
    </xf>
    <xf numFmtId="0" fontId="21" fillId="4" borderId="0" xfId="1" applyFont="1" applyFill="1" applyAlignment="1">
      <alignment horizontal="center" wrapText="1" readingOrder="1"/>
    </xf>
    <xf numFmtId="2" fontId="21" fillId="4" borderId="0" xfId="2" applyNumberFormat="1" applyFont="1" applyFill="1" applyAlignment="1">
      <alignment horizontal="right" wrapText="1" readingOrder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14" fontId="21" fillId="0" borderId="0" xfId="1" applyNumberFormat="1" applyFont="1"/>
    <xf numFmtId="1" fontId="29" fillId="0" borderId="0" xfId="1" applyNumberFormat="1" applyFont="1"/>
    <xf numFmtId="1" fontId="30" fillId="0" borderId="0" xfId="1" applyNumberFormat="1" applyFont="1"/>
    <xf numFmtId="1" fontId="31" fillId="0" borderId="0" xfId="0" applyNumberFormat="1" applyFont="1"/>
    <xf numFmtId="0" fontId="31" fillId="0" borderId="0" xfId="0" applyFont="1"/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0" fontId="33" fillId="0" borderId="0" xfId="1" applyFont="1"/>
    <xf numFmtId="0" fontId="34" fillId="0" borderId="0" xfId="0" applyFont="1"/>
    <xf numFmtId="0" fontId="33" fillId="0" borderId="0" xfId="1" applyFont="1" applyAlignment="1">
      <alignment horizontal="right" vertical="center"/>
    </xf>
    <xf numFmtId="0" fontId="33" fillId="0" borderId="0" xfId="1" applyFont="1" applyAlignment="1">
      <alignment horizontal="center"/>
    </xf>
    <xf numFmtId="0" fontId="33" fillId="0" borderId="0" xfId="1" applyFont="1" applyAlignment="1">
      <alignment horizontal="right"/>
    </xf>
    <xf numFmtId="0" fontId="33" fillId="0" borderId="0" xfId="1" applyFont="1" applyAlignment="1">
      <alignment horizontal="center" vertic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5" fillId="0" borderId="0" xfId="3"/>
    <xf numFmtId="14" fontId="35" fillId="0" borderId="0" xfId="3" applyNumberFormat="1"/>
    <xf numFmtId="9" fontId="24" fillId="0" borderId="0" xfId="4" applyFill="1" applyBorder="1" applyAlignment="1" applyProtection="1">
      <alignment horizontal="right"/>
    </xf>
    <xf numFmtId="2" fontId="35" fillId="0" borderId="0" xfId="3" applyNumberFormat="1"/>
    <xf numFmtId="1" fontId="35" fillId="0" borderId="0" xfId="3" applyNumberFormat="1" applyAlignment="1">
      <alignment horizontal="right"/>
    </xf>
    <xf numFmtId="0" fontId="35" fillId="0" borderId="0" xfId="3" applyAlignment="1">
      <alignment horizontal="right"/>
    </xf>
    <xf numFmtId="0" fontId="35" fillId="2" borderId="0" xfId="3" applyFill="1"/>
    <xf numFmtId="0" fontId="1" fillId="0" borderId="0" xfId="3" applyFont="1"/>
    <xf numFmtId="0" fontId="36" fillId="0" borderId="0" xfId="3" applyFont="1"/>
    <xf numFmtId="0" fontId="36" fillId="3" borderId="0" xfId="3" applyFont="1" applyFill="1"/>
    <xf numFmtId="0" fontId="36" fillId="0" borderId="0" xfId="3" applyFont="1" applyAlignment="1">
      <alignment horizontal="center"/>
    </xf>
    <xf numFmtId="3" fontId="36" fillId="3" borderId="0" xfId="3" applyNumberFormat="1" applyFont="1" applyFill="1"/>
    <xf numFmtId="0" fontId="9" fillId="3" borderId="0" xfId="3" applyFont="1" applyFill="1"/>
    <xf numFmtId="0" fontId="35" fillId="0" borderId="0" xfId="3" applyAlignment="1">
      <alignment horizontal="center"/>
    </xf>
    <xf numFmtId="3" fontId="35" fillId="0" borderId="0" xfId="3" applyNumberFormat="1"/>
    <xf numFmtId="0" fontId="35" fillId="3" borderId="0" xfId="3" applyFill="1"/>
    <xf numFmtId="0" fontId="35" fillId="3" borderId="0" xfId="3" applyFill="1" applyAlignment="1">
      <alignment horizontal="right"/>
    </xf>
    <xf numFmtId="0" fontId="36" fillId="3" borderId="0" xfId="3" applyFont="1" applyFill="1" applyAlignment="1">
      <alignment horizontal="right"/>
    </xf>
    <xf numFmtId="49" fontId="36" fillId="0" borderId="0" xfId="3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25" fillId="5" borderId="0" xfId="1" applyFont="1" applyFill="1" applyAlignment="1">
      <alignment horizontal="center"/>
    </xf>
    <xf numFmtId="0" fontId="37" fillId="0" borderId="0" xfId="3" applyFont="1" applyAlignment="1">
      <alignment horizontal="center"/>
    </xf>
    <xf numFmtId="0" fontId="32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3" fontId="9" fillId="6" borderId="0" xfId="3" applyNumberFormat="1" applyFont="1" applyFill="1"/>
  </cellXfs>
  <cellStyles count="5">
    <cellStyle name="Currency" xfId="2" builtinId="4"/>
    <cellStyle name="Excel Built-in Normal" xfId="1" xr:uid="{00000000-0005-0000-0000-000000000000}"/>
    <cellStyle name="Excel Built-in Normal 2" xfId="3" xr:uid="{BA51E919-B7BA-4939-8B01-E28CE21BD622}"/>
    <cellStyle name="Normal" xfId="0" builtinId="0"/>
    <cellStyle name="Percent 2" xfId="4" xr:uid="{82E3E91B-3007-4FF3-A086-0DFE8A8687F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F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workbookViewId="0">
      <selection activeCell="C19" sqref="C19"/>
    </sheetView>
  </sheetViews>
  <sheetFormatPr defaultColWidth="8.7109375" defaultRowHeight="15" x14ac:dyDescent="0.25"/>
  <cols>
    <col min="1" max="1" width="16.140625" style="1" customWidth="1"/>
    <col min="2" max="2" width="23.7109375" style="2" customWidth="1"/>
    <col min="3" max="3" width="11.7109375" style="3" customWidth="1"/>
    <col min="4" max="4" width="5.85546875" style="1" customWidth="1"/>
    <col min="5" max="16384" width="8.7109375" style="1"/>
  </cols>
  <sheetData>
    <row r="1" spans="1:7" ht="33.75" x14ac:dyDescent="0.5">
      <c r="A1" s="110" t="s">
        <v>0</v>
      </c>
      <c r="B1" s="110"/>
      <c r="C1" s="110"/>
      <c r="D1" s="110"/>
      <c r="E1" s="110"/>
      <c r="F1" s="110"/>
      <c r="G1" s="110"/>
    </row>
    <row r="2" spans="1:7" ht="18.75" x14ac:dyDescent="0.3">
      <c r="A2" s="4">
        <v>1928</v>
      </c>
      <c r="B2" s="5" t="s">
        <v>1</v>
      </c>
      <c r="C2" s="6" t="s">
        <v>2</v>
      </c>
      <c r="D2" s="4">
        <v>11</v>
      </c>
      <c r="E2" s="4">
        <v>16</v>
      </c>
      <c r="F2" s="4"/>
      <c r="G2" s="4"/>
    </row>
    <row r="3" spans="1:7" ht="18.75" x14ac:dyDescent="0.3">
      <c r="A3" s="4">
        <v>1929</v>
      </c>
      <c r="B3" s="5" t="s">
        <v>3</v>
      </c>
      <c r="C3" s="6" t="s">
        <v>4</v>
      </c>
      <c r="D3" s="4">
        <v>10</v>
      </c>
      <c r="E3" s="4">
        <v>32</v>
      </c>
      <c r="F3" s="4"/>
      <c r="G3" s="4"/>
    </row>
    <row r="4" spans="1:7" s="8" customFormat="1" ht="18.75" x14ac:dyDescent="0.3">
      <c r="A4" s="4">
        <v>1930</v>
      </c>
      <c r="B4" s="5" t="s">
        <v>5</v>
      </c>
      <c r="C4" s="6" t="s">
        <v>6</v>
      </c>
      <c r="D4" s="4">
        <v>12</v>
      </c>
      <c r="E4" s="4">
        <v>18</v>
      </c>
      <c r="F4" s="7"/>
      <c r="G4" s="7"/>
    </row>
    <row r="5" spans="1:7" ht="18.75" x14ac:dyDescent="0.3">
      <c r="A5" s="4">
        <v>1931</v>
      </c>
      <c r="B5" s="5" t="s">
        <v>7</v>
      </c>
      <c r="C5" s="6" t="s">
        <v>2</v>
      </c>
      <c r="D5" s="4">
        <v>19</v>
      </c>
      <c r="E5" s="4">
        <v>50</v>
      </c>
      <c r="F5" s="4"/>
      <c r="G5" s="4"/>
    </row>
    <row r="6" spans="1:7" ht="18.75" x14ac:dyDescent="0.3">
      <c r="A6" s="4">
        <v>1932</v>
      </c>
      <c r="B6" s="5" t="s">
        <v>8</v>
      </c>
      <c r="C6" s="6" t="s">
        <v>2</v>
      </c>
      <c r="D6" s="4">
        <v>50</v>
      </c>
      <c r="E6" s="4">
        <v>175</v>
      </c>
      <c r="F6" s="4"/>
      <c r="G6" s="4"/>
    </row>
    <row r="7" spans="1:7" ht="18.75" x14ac:dyDescent="0.3">
      <c r="A7" s="4">
        <v>1933</v>
      </c>
      <c r="B7" s="5" t="s">
        <v>9</v>
      </c>
      <c r="C7" s="6" t="s">
        <v>2</v>
      </c>
      <c r="D7" s="4">
        <v>19</v>
      </c>
      <c r="E7" s="4">
        <v>60</v>
      </c>
      <c r="F7" s="4"/>
      <c r="G7" s="4"/>
    </row>
    <row r="8" spans="1:7" ht="18.75" x14ac:dyDescent="0.3">
      <c r="A8" s="4">
        <v>1934</v>
      </c>
      <c r="B8" s="5" t="s">
        <v>10</v>
      </c>
      <c r="C8" s="6" t="s">
        <v>2</v>
      </c>
      <c r="D8" s="4">
        <v>12</v>
      </c>
      <c r="E8" s="4">
        <v>32</v>
      </c>
      <c r="F8" s="4"/>
      <c r="G8" s="4"/>
    </row>
    <row r="9" spans="1:7" ht="18.75" x14ac:dyDescent="0.3">
      <c r="A9" s="4">
        <v>1935</v>
      </c>
      <c r="B9" s="5" t="s">
        <v>11</v>
      </c>
      <c r="C9" s="6" t="s">
        <v>2</v>
      </c>
      <c r="D9" s="4">
        <v>15</v>
      </c>
      <c r="E9" s="4">
        <v>45</v>
      </c>
      <c r="F9" s="4"/>
      <c r="G9" s="4"/>
    </row>
    <row r="10" spans="1:7" ht="18.75" x14ac:dyDescent="0.3">
      <c r="A10" s="4">
        <v>1936</v>
      </c>
      <c r="B10" s="5" t="s">
        <v>12</v>
      </c>
      <c r="C10" s="6" t="s">
        <v>2</v>
      </c>
      <c r="D10" s="4">
        <v>12</v>
      </c>
      <c r="E10" s="4">
        <v>30</v>
      </c>
      <c r="F10" s="4"/>
      <c r="G10" s="4"/>
    </row>
    <row r="11" spans="1:7" s="8" customFormat="1" ht="18.75" x14ac:dyDescent="0.3">
      <c r="A11" s="4">
        <v>1937</v>
      </c>
      <c r="B11" s="5" t="s">
        <v>13</v>
      </c>
      <c r="C11" s="6" t="s">
        <v>6</v>
      </c>
      <c r="D11" s="4">
        <v>13</v>
      </c>
      <c r="E11" s="4">
        <v>30</v>
      </c>
      <c r="F11" s="7"/>
      <c r="G11" s="7"/>
    </row>
    <row r="12" spans="1:7" ht="18.75" x14ac:dyDescent="0.3">
      <c r="A12" s="9">
        <v>43317</v>
      </c>
      <c r="B12" s="5"/>
      <c r="C12" s="6"/>
      <c r="D12" s="4">
        <f>SUM(D2:D11)</f>
        <v>173</v>
      </c>
      <c r="E12" s="4">
        <f>SUM(E2:E11)</f>
        <v>488</v>
      </c>
      <c r="F12" s="4"/>
      <c r="G12" s="4"/>
    </row>
    <row r="13" spans="1:7" ht="18.75" x14ac:dyDescent="0.3">
      <c r="B13" s="5"/>
      <c r="C13" s="6"/>
      <c r="D13" s="4"/>
      <c r="E13" s="4"/>
      <c r="F13" s="4"/>
      <c r="G13" s="4"/>
    </row>
    <row r="14" spans="1:7" ht="18.75" x14ac:dyDescent="0.3">
      <c r="A14" s="4"/>
      <c r="B14" s="5"/>
      <c r="C14" s="6"/>
      <c r="D14" s="4"/>
      <c r="E14" s="4"/>
      <c r="F14" s="4"/>
      <c r="G14" s="4"/>
    </row>
    <row r="15" spans="1:7" ht="18.75" x14ac:dyDescent="0.3">
      <c r="A15" s="4"/>
      <c r="B15" s="5"/>
      <c r="C15" s="6"/>
      <c r="D15" s="4"/>
      <c r="E15" s="4"/>
      <c r="F15" s="4"/>
      <c r="G15" s="4"/>
    </row>
    <row r="16" spans="1:7" ht="18.75" x14ac:dyDescent="0.3">
      <c r="A16" s="4"/>
      <c r="B16" s="5"/>
      <c r="C16" s="6"/>
      <c r="D16" s="4"/>
      <c r="E16" s="4"/>
      <c r="F16" s="4"/>
      <c r="G16" s="4"/>
    </row>
    <row r="17" spans="1:7" ht="18.75" x14ac:dyDescent="0.3">
      <c r="A17" s="4"/>
      <c r="B17" s="5"/>
      <c r="C17" s="6"/>
      <c r="D17" s="4"/>
      <c r="E17" s="4"/>
      <c r="F17" s="4"/>
      <c r="G17" s="4"/>
    </row>
    <row r="18" spans="1:7" ht="18.75" x14ac:dyDescent="0.3">
      <c r="A18" s="4"/>
      <c r="B18" s="5"/>
      <c r="C18" s="6"/>
      <c r="D18" s="4"/>
      <c r="E18" s="4"/>
      <c r="F18" s="4"/>
      <c r="G18" s="4"/>
    </row>
    <row r="19" spans="1:7" ht="18.75" x14ac:dyDescent="0.3">
      <c r="A19" s="4"/>
      <c r="B19" s="5"/>
      <c r="C19" s="6"/>
      <c r="D19" s="4"/>
      <c r="E19" s="4"/>
      <c r="F19" s="4"/>
      <c r="G19" s="4"/>
    </row>
    <row r="20" spans="1:7" ht="18.75" x14ac:dyDescent="0.3">
      <c r="A20" s="4"/>
      <c r="B20" s="5"/>
      <c r="C20" s="6"/>
      <c r="D20" s="4"/>
      <c r="E20" s="4"/>
      <c r="F20" s="4"/>
      <c r="G20" s="4"/>
    </row>
    <row r="21" spans="1:7" ht="18.75" x14ac:dyDescent="0.3">
      <c r="A21" s="4"/>
      <c r="B21" s="5"/>
      <c r="C21" s="6"/>
      <c r="D21" s="4"/>
      <c r="E21" s="4"/>
      <c r="F21" s="4"/>
      <c r="G21" s="4"/>
    </row>
    <row r="22" spans="1:7" ht="18.75" x14ac:dyDescent="0.3">
      <c r="A22" s="4"/>
      <c r="B22" s="5"/>
      <c r="C22" s="6"/>
      <c r="D22" s="4"/>
      <c r="E22" s="4"/>
      <c r="F22" s="4"/>
      <c r="G22" s="4"/>
    </row>
    <row r="23" spans="1:7" ht="18.75" x14ac:dyDescent="0.3">
      <c r="A23" s="4"/>
      <c r="B23" s="5"/>
      <c r="C23" s="6"/>
      <c r="D23" s="4"/>
      <c r="E23" s="4"/>
      <c r="F23" s="4"/>
      <c r="G23" s="4"/>
    </row>
    <row r="24" spans="1:7" ht="18.75" x14ac:dyDescent="0.3">
      <c r="A24" s="4"/>
      <c r="B24" s="5"/>
      <c r="C24" s="6"/>
      <c r="D24" s="4"/>
      <c r="E24" s="4"/>
      <c r="F24" s="4"/>
      <c r="G24" s="4"/>
    </row>
    <row r="25" spans="1:7" ht="18.75" x14ac:dyDescent="0.3">
      <c r="A25" s="4"/>
      <c r="B25" s="5"/>
      <c r="C25" s="6"/>
      <c r="D25" s="4"/>
      <c r="E25" s="4"/>
      <c r="F25" s="4"/>
      <c r="G25" s="4"/>
    </row>
    <row r="26" spans="1:7" ht="18.75" x14ac:dyDescent="0.3">
      <c r="A26" s="4"/>
      <c r="B26" s="5"/>
      <c r="C26" s="6"/>
      <c r="D26" s="4"/>
      <c r="E26" s="4"/>
      <c r="F26" s="4"/>
      <c r="G26" s="4"/>
    </row>
    <row r="27" spans="1:7" ht="18.75" x14ac:dyDescent="0.3">
      <c r="A27" s="4"/>
      <c r="B27" s="5"/>
      <c r="C27" s="6"/>
      <c r="D27" s="4"/>
      <c r="E27" s="4"/>
      <c r="F27" s="4"/>
      <c r="G27" s="4"/>
    </row>
  </sheetData>
  <sheetProtection selectLockedCells="1" selectUnlockedCells="1"/>
  <mergeCells count="1">
    <mergeCell ref="A1:G1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E3913-B087-438D-BCEF-B7EBB4B13E82}">
  <dimension ref="A1:H29"/>
  <sheetViews>
    <sheetView workbookViewId="0">
      <selection activeCell="F8" sqref="F8"/>
    </sheetView>
  </sheetViews>
  <sheetFormatPr defaultRowHeight="12.75" x14ac:dyDescent="0.2"/>
  <cols>
    <col min="1" max="1" width="23.85546875" customWidth="1"/>
  </cols>
  <sheetData>
    <row r="1" spans="1:8" ht="33.75" x14ac:dyDescent="0.5">
      <c r="A1" s="110" t="s">
        <v>326</v>
      </c>
      <c r="B1" s="110"/>
      <c r="C1" s="110"/>
      <c r="D1" s="110"/>
      <c r="E1" s="110"/>
      <c r="F1" s="110"/>
      <c r="G1" s="110"/>
      <c r="H1" s="110"/>
    </row>
    <row r="2" spans="1:8" ht="18.75" x14ac:dyDescent="0.3">
      <c r="A2" s="4" t="s">
        <v>327</v>
      </c>
      <c r="B2" s="4" t="s">
        <v>328</v>
      </c>
      <c r="C2" s="4"/>
      <c r="D2" s="4" t="s">
        <v>4</v>
      </c>
      <c r="E2" s="4"/>
      <c r="F2" s="4">
        <v>4</v>
      </c>
      <c r="G2" s="4"/>
      <c r="H2" s="4"/>
    </row>
    <row r="3" spans="1:8" ht="18.75" x14ac:dyDescent="0.3">
      <c r="A3" s="4"/>
      <c r="B3" s="4" t="s">
        <v>329</v>
      </c>
      <c r="C3" s="4"/>
      <c r="D3" s="4" t="s">
        <v>4</v>
      </c>
      <c r="E3" s="4"/>
      <c r="F3" s="4">
        <v>4</v>
      </c>
      <c r="G3" s="4"/>
      <c r="H3" s="4"/>
    </row>
    <row r="4" spans="1:8" ht="18.75" x14ac:dyDescent="0.3">
      <c r="A4" s="4" t="s">
        <v>330</v>
      </c>
      <c r="B4" s="4" t="s">
        <v>331</v>
      </c>
      <c r="C4" s="4"/>
      <c r="D4" s="4" t="s">
        <v>4</v>
      </c>
      <c r="E4" s="4"/>
      <c r="F4" s="4">
        <v>4</v>
      </c>
      <c r="G4" s="4"/>
      <c r="H4" s="4"/>
    </row>
    <row r="5" spans="1:8" ht="18.75" x14ac:dyDescent="0.3">
      <c r="A5" s="4"/>
      <c r="B5" s="4" t="s">
        <v>328</v>
      </c>
      <c r="C5" s="4"/>
      <c r="D5" s="4" t="s">
        <v>4</v>
      </c>
      <c r="E5" s="4"/>
      <c r="F5" s="4">
        <v>4</v>
      </c>
      <c r="G5" s="4"/>
      <c r="H5" s="4"/>
    </row>
    <row r="6" spans="1:8" ht="18.75" x14ac:dyDescent="0.3">
      <c r="A6" s="29"/>
      <c r="B6" s="4" t="s">
        <v>332</v>
      </c>
      <c r="C6" s="4"/>
      <c r="D6" s="4" t="s">
        <v>4</v>
      </c>
      <c r="E6" s="4"/>
      <c r="F6" s="4">
        <v>4</v>
      </c>
      <c r="G6" s="4"/>
      <c r="H6" s="4"/>
    </row>
    <row r="7" spans="1:8" ht="18.75" x14ac:dyDescent="0.3">
      <c r="A7" s="29" t="s">
        <v>201</v>
      </c>
      <c r="B7" s="4" t="s">
        <v>349</v>
      </c>
      <c r="C7" s="4"/>
      <c r="D7" s="4" t="s">
        <v>4</v>
      </c>
      <c r="E7" s="4"/>
      <c r="F7" s="4">
        <v>8</v>
      </c>
      <c r="G7" s="4"/>
      <c r="H7" s="4"/>
    </row>
    <row r="8" spans="1:8" ht="18.75" x14ac:dyDescent="0.3">
      <c r="A8" s="9" t="s">
        <v>348</v>
      </c>
      <c r="B8" s="4"/>
      <c r="C8" s="4"/>
      <c r="D8" s="4"/>
      <c r="E8" s="4"/>
      <c r="F8" s="4">
        <f>SUM(F2:F7)</f>
        <v>28</v>
      </c>
      <c r="G8" s="4"/>
      <c r="H8" s="4"/>
    </row>
    <row r="9" spans="1:8" ht="18.75" x14ac:dyDescent="0.3">
      <c r="A9" s="4"/>
      <c r="B9" s="4"/>
      <c r="C9" s="4"/>
      <c r="D9" s="4"/>
      <c r="E9" s="4"/>
      <c r="F9" s="4"/>
      <c r="G9" s="4"/>
      <c r="H9" s="4"/>
    </row>
    <row r="10" spans="1:8" ht="18.75" x14ac:dyDescent="0.3">
      <c r="A10" s="4"/>
      <c r="B10" s="4"/>
      <c r="C10" s="4"/>
      <c r="D10" s="4"/>
      <c r="E10" s="4"/>
      <c r="F10" s="4"/>
      <c r="G10" s="4"/>
      <c r="H10" s="4"/>
    </row>
    <row r="11" spans="1:8" ht="18.75" x14ac:dyDescent="0.3">
      <c r="A11" s="4"/>
      <c r="B11" s="4"/>
      <c r="C11" s="4"/>
      <c r="D11" s="4"/>
      <c r="E11" s="4"/>
      <c r="F11" s="4"/>
      <c r="G11" s="4"/>
      <c r="H11" s="4"/>
    </row>
    <row r="12" spans="1:8" ht="18.75" x14ac:dyDescent="0.3">
      <c r="A12" s="4"/>
      <c r="B12" s="4"/>
      <c r="C12" s="4"/>
      <c r="D12" s="4"/>
      <c r="E12" s="4"/>
      <c r="F12" s="4"/>
      <c r="G12" s="4"/>
      <c r="H12" s="4"/>
    </row>
    <row r="13" spans="1:8" ht="18.75" x14ac:dyDescent="0.3">
      <c r="A13" s="4"/>
      <c r="B13" s="4"/>
      <c r="C13" s="4"/>
      <c r="D13" s="4"/>
      <c r="E13" s="4"/>
      <c r="F13" s="4"/>
      <c r="G13" s="4"/>
      <c r="H13" s="4"/>
    </row>
    <row r="14" spans="1:8" ht="18.75" x14ac:dyDescent="0.3">
      <c r="A14" s="4"/>
      <c r="B14" s="4"/>
      <c r="C14" s="4"/>
      <c r="D14" s="4"/>
      <c r="E14" s="4"/>
      <c r="F14" s="4"/>
      <c r="G14" s="4"/>
      <c r="H14" s="4"/>
    </row>
    <row r="15" spans="1:8" ht="18.75" x14ac:dyDescent="0.3">
      <c r="A15" s="4"/>
      <c r="B15" s="4"/>
      <c r="C15" s="4"/>
      <c r="D15" s="4"/>
      <c r="E15" s="4"/>
      <c r="F15" s="4"/>
      <c r="G15" s="4"/>
      <c r="H15" s="4"/>
    </row>
    <row r="16" spans="1:8" ht="18.75" x14ac:dyDescent="0.3">
      <c r="A16" s="30"/>
      <c r="B16" s="4"/>
      <c r="C16" s="4"/>
      <c r="D16" s="4"/>
      <c r="E16" s="4"/>
      <c r="F16" s="4"/>
      <c r="G16" s="4"/>
      <c r="H16" s="4"/>
    </row>
    <row r="17" spans="1:8" ht="18.75" x14ac:dyDescent="0.3">
      <c r="A17" s="30"/>
      <c r="B17" s="4"/>
      <c r="C17" s="4"/>
      <c r="D17" s="4"/>
      <c r="E17" s="4"/>
      <c r="F17" s="4"/>
      <c r="G17" s="4"/>
      <c r="H17" s="4"/>
    </row>
    <row r="18" spans="1:8" ht="18.75" x14ac:dyDescent="0.3">
      <c r="A18" s="30"/>
      <c r="B18" s="4"/>
      <c r="C18" s="4"/>
      <c r="D18" s="4"/>
      <c r="E18" s="4"/>
      <c r="F18" s="4"/>
      <c r="G18" s="4"/>
      <c r="H18" s="4"/>
    </row>
    <row r="19" spans="1:8" ht="18.75" x14ac:dyDescent="0.3">
      <c r="A19" s="30"/>
      <c r="B19" s="4"/>
      <c r="C19" s="4"/>
      <c r="D19" s="4"/>
      <c r="E19" s="4"/>
      <c r="F19" s="4"/>
      <c r="G19" s="4"/>
      <c r="H19" s="4"/>
    </row>
    <row r="20" spans="1:8" ht="18.75" x14ac:dyDescent="0.3">
      <c r="A20" s="30"/>
      <c r="B20" s="4"/>
      <c r="C20" s="4"/>
      <c r="D20" s="4"/>
      <c r="E20" s="4"/>
      <c r="F20" s="4"/>
      <c r="G20" s="4"/>
      <c r="H20" s="4"/>
    </row>
    <row r="21" spans="1:8" ht="18.75" x14ac:dyDescent="0.3">
      <c r="A21" s="30"/>
      <c r="B21" s="4"/>
      <c r="C21" s="4"/>
      <c r="D21" s="4"/>
      <c r="E21" s="4"/>
      <c r="F21" s="4"/>
      <c r="G21" s="4"/>
      <c r="H21" s="4"/>
    </row>
    <row r="22" spans="1:8" ht="18.75" x14ac:dyDescent="0.3">
      <c r="A22" s="4"/>
      <c r="B22" s="4"/>
      <c r="C22" s="4"/>
      <c r="D22" s="4"/>
      <c r="E22" s="4"/>
      <c r="F22" s="4"/>
      <c r="G22" s="4"/>
      <c r="H22" s="4"/>
    </row>
    <row r="23" spans="1:8" ht="18.75" x14ac:dyDescent="0.3">
      <c r="A23" s="4"/>
      <c r="B23" s="4"/>
      <c r="C23" s="4"/>
      <c r="D23" s="4"/>
      <c r="E23" s="4"/>
      <c r="F23" s="4"/>
      <c r="G23" s="4"/>
      <c r="H23" s="4"/>
    </row>
    <row r="24" spans="1:8" ht="18.75" x14ac:dyDescent="0.3">
      <c r="A24" s="4"/>
      <c r="B24" s="4"/>
      <c r="C24" s="4"/>
      <c r="D24" s="4"/>
      <c r="E24" s="4"/>
      <c r="F24" s="4"/>
      <c r="G24" s="4"/>
      <c r="H24" s="4"/>
    </row>
    <row r="25" spans="1:8" ht="18.75" x14ac:dyDescent="0.3">
      <c r="A25" s="4"/>
      <c r="B25" s="4"/>
      <c r="C25" s="4"/>
      <c r="D25" s="4"/>
      <c r="E25" s="4"/>
      <c r="F25" s="4"/>
      <c r="G25" s="4"/>
      <c r="H25" s="4"/>
    </row>
    <row r="26" spans="1:8" ht="18.75" x14ac:dyDescent="0.3">
      <c r="A26" s="4"/>
      <c r="B26" s="4"/>
      <c r="C26" s="4"/>
      <c r="D26" s="4"/>
      <c r="E26" s="4"/>
      <c r="F26" s="4"/>
      <c r="G26" s="4"/>
      <c r="H26" s="4"/>
    </row>
    <row r="27" spans="1:8" ht="18.75" x14ac:dyDescent="0.3">
      <c r="A27" s="4"/>
      <c r="B27" s="4"/>
      <c r="C27" s="4"/>
      <c r="D27" s="4"/>
      <c r="E27" s="4"/>
      <c r="F27" s="4"/>
      <c r="G27" s="4"/>
      <c r="H27" s="4"/>
    </row>
    <row r="28" spans="1:8" ht="18.75" x14ac:dyDescent="0.3">
      <c r="A28" s="4"/>
      <c r="B28" s="4"/>
      <c r="C28" s="4"/>
      <c r="D28" s="4"/>
      <c r="E28" s="4"/>
      <c r="F28" s="4"/>
      <c r="G28" s="4"/>
      <c r="H28" s="4"/>
    </row>
    <row r="29" spans="1:8" ht="18.75" x14ac:dyDescent="0.3">
      <c r="A29" s="4"/>
      <c r="B29" s="4"/>
      <c r="C29" s="4"/>
      <c r="D29" s="4"/>
      <c r="E29" s="4"/>
      <c r="F29" s="4"/>
      <c r="G29" s="4"/>
      <c r="H29" s="4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B376-73DE-4CC7-83BC-738F89965503}">
  <dimension ref="A1:R42"/>
  <sheetViews>
    <sheetView topLeftCell="A20" workbookViewId="0">
      <selection activeCell="C38" sqref="C38"/>
    </sheetView>
  </sheetViews>
  <sheetFormatPr defaultColWidth="8.7109375" defaultRowHeight="15" x14ac:dyDescent="0.25"/>
  <cols>
    <col min="1" max="1" width="9.7109375" style="91" customWidth="1"/>
    <col min="2" max="16384" width="8.7109375" style="91"/>
  </cols>
  <sheetData>
    <row r="1" spans="1:18" ht="33.75" x14ac:dyDescent="0.5">
      <c r="A1" s="113" t="s">
        <v>270</v>
      </c>
      <c r="B1" s="113"/>
      <c r="C1" s="113"/>
      <c r="D1" s="113"/>
      <c r="E1" s="113"/>
      <c r="F1" s="113"/>
      <c r="G1" s="113"/>
      <c r="H1" s="113"/>
      <c r="I1" s="113"/>
    </row>
    <row r="2" spans="1:18" x14ac:dyDescent="0.25">
      <c r="A2" s="104"/>
      <c r="B2" s="101" t="s">
        <v>271</v>
      </c>
      <c r="C2" s="101" t="s">
        <v>272</v>
      </c>
      <c r="D2" s="101" t="s">
        <v>273</v>
      </c>
      <c r="E2" s="101" t="s">
        <v>274</v>
      </c>
      <c r="F2" s="101" t="s">
        <v>275</v>
      </c>
      <c r="G2" s="101" t="s">
        <v>276</v>
      </c>
      <c r="H2" s="109" t="s">
        <v>277</v>
      </c>
      <c r="I2" s="101" t="s">
        <v>278</v>
      </c>
      <c r="K2" s="104"/>
      <c r="L2" s="101" t="s">
        <v>271</v>
      </c>
      <c r="M2" s="101" t="s">
        <v>272</v>
      </c>
      <c r="N2" s="101" t="s">
        <v>273</v>
      </c>
      <c r="O2" s="101" t="s">
        <v>274</v>
      </c>
      <c r="P2" s="101" t="s">
        <v>275</v>
      </c>
      <c r="Q2" s="101" t="s">
        <v>276</v>
      </c>
      <c r="R2" s="109" t="s">
        <v>277</v>
      </c>
    </row>
    <row r="3" spans="1:18" x14ac:dyDescent="0.25">
      <c r="A3" s="99">
        <v>1933</v>
      </c>
      <c r="B3" s="101" t="s">
        <v>157</v>
      </c>
      <c r="C3" s="101" t="s">
        <v>157</v>
      </c>
      <c r="D3" s="100">
        <v>6000</v>
      </c>
      <c r="E3" s="100">
        <v>3000</v>
      </c>
      <c r="F3" s="91">
        <v>2000</v>
      </c>
      <c r="G3" s="100">
        <v>2100</v>
      </c>
      <c r="H3" s="100">
        <v>2000</v>
      </c>
      <c r="I3" s="91">
        <v>1</v>
      </c>
      <c r="K3" s="99">
        <v>1933</v>
      </c>
      <c r="L3" s="101" t="s">
        <v>157</v>
      </c>
      <c r="M3" s="101" t="s">
        <v>157</v>
      </c>
      <c r="N3" s="100">
        <v>24</v>
      </c>
      <c r="O3" s="100">
        <v>45</v>
      </c>
      <c r="P3" s="91">
        <v>110</v>
      </c>
      <c r="Q3" s="100">
        <v>95</v>
      </c>
      <c r="R3" s="100">
        <v>135</v>
      </c>
    </row>
    <row r="4" spans="1:18" x14ac:dyDescent="0.25">
      <c r="A4" s="99">
        <v>1934</v>
      </c>
      <c r="B4" s="101" t="s">
        <v>157</v>
      </c>
      <c r="C4" s="101" t="s">
        <v>157</v>
      </c>
      <c r="D4" s="100">
        <v>6000</v>
      </c>
      <c r="E4" s="100">
        <v>3600</v>
      </c>
      <c r="F4" s="100">
        <v>3400</v>
      </c>
      <c r="G4" s="100">
        <v>2850</v>
      </c>
      <c r="H4" s="106">
        <v>2720</v>
      </c>
      <c r="K4" s="99">
        <v>1934</v>
      </c>
      <c r="L4" s="101" t="s">
        <v>157</v>
      </c>
      <c r="M4" s="101" t="s">
        <v>157</v>
      </c>
      <c r="N4" s="100">
        <v>25</v>
      </c>
      <c r="O4" s="100">
        <v>50</v>
      </c>
      <c r="P4" s="100">
        <v>115</v>
      </c>
      <c r="Q4" s="100">
        <v>100</v>
      </c>
      <c r="R4" s="106">
        <v>150</v>
      </c>
    </row>
    <row r="5" spans="1:18" x14ac:dyDescent="0.25">
      <c r="A5" s="99">
        <v>1935</v>
      </c>
      <c r="B5" s="101" t="s">
        <v>157</v>
      </c>
      <c r="C5" s="101" t="s">
        <v>157</v>
      </c>
      <c r="D5" s="91">
        <v>40</v>
      </c>
      <c r="E5" s="91">
        <v>560</v>
      </c>
      <c r="F5" s="100">
        <v>1680</v>
      </c>
      <c r="G5" s="91">
        <v>755</v>
      </c>
      <c r="H5" s="106">
        <v>612</v>
      </c>
      <c r="K5" s="99">
        <v>1935</v>
      </c>
      <c r="L5" s="101" t="s">
        <v>157</v>
      </c>
      <c r="M5" s="101" t="s">
        <v>157</v>
      </c>
      <c r="N5" s="91">
        <v>785</v>
      </c>
      <c r="O5" s="91">
        <v>140</v>
      </c>
      <c r="P5" s="100">
        <v>135</v>
      </c>
      <c r="Q5" s="91">
        <v>150</v>
      </c>
      <c r="R5" s="106">
        <v>225</v>
      </c>
    </row>
    <row r="6" spans="1:18" x14ac:dyDescent="0.25">
      <c r="A6" s="99">
        <v>1936</v>
      </c>
      <c r="B6" s="101" t="s">
        <v>157</v>
      </c>
      <c r="C6" s="101" t="s">
        <v>157</v>
      </c>
      <c r="D6" s="100">
        <v>2760</v>
      </c>
      <c r="E6" s="100">
        <v>1480</v>
      </c>
      <c r="F6" s="104" t="s">
        <v>157</v>
      </c>
      <c r="G6" s="91">
        <v>150</v>
      </c>
      <c r="H6" s="104" t="s">
        <v>157</v>
      </c>
      <c r="K6" s="99">
        <v>1936</v>
      </c>
      <c r="L6" s="101" t="s">
        <v>157</v>
      </c>
      <c r="M6" s="101" t="s">
        <v>157</v>
      </c>
      <c r="N6" s="100">
        <v>22</v>
      </c>
      <c r="O6" s="100">
        <v>55</v>
      </c>
      <c r="P6" s="104" t="s">
        <v>157</v>
      </c>
      <c r="Q6" s="91">
        <v>535</v>
      </c>
      <c r="R6" s="104" t="s">
        <v>157</v>
      </c>
    </row>
    <row r="7" spans="1:18" x14ac:dyDescent="0.25">
      <c r="A7" s="99">
        <v>1937</v>
      </c>
      <c r="B7" s="101" t="s">
        <v>157</v>
      </c>
      <c r="C7" s="101" t="s">
        <v>157</v>
      </c>
      <c r="D7" s="100">
        <v>2880</v>
      </c>
      <c r="E7" s="100">
        <v>1280</v>
      </c>
      <c r="F7" s="100">
        <v>890</v>
      </c>
      <c r="G7" s="100">
        <v>1190</v>
      </c>
      <c r="H7" s="100">
        <v>672</v>
      </c>
      <c r="K7" s="99">
        <v>1937</v>
      </c>
      <c r="L7" s="101" t="s">
        <v>157</v>
      </c>
      <c r="M7" s="101" t="s">
        <v>157</v>
      </c>
      <c r="N7" s="100">
        <v>20</v>
      </c>
      <c r="O7" s="100">
        <v>55</v>
      </c>
      <c r="P7" s="100">
        <v>80</v>
      </c>
      <c r="Q7" s="100">
        <v>100</v>
      </c>
      <c r="R7" s="100">
        <v>120</v>
      </c>
    </row>
    <row r="8" spans="1:18" x14ac:dyDescent="0.25">
      <c r="A8" s="99">
        <v>1939</v>
      </c>
      <c r="B8" s="101" t="s">
        <v>157</v>
      </c>
      <c r="C8" s="101" t="s">
        <v>157</v>
      </c>
      <c r="D8" s="100">
        <v>300</v>
      </c>
      <c r="E8" s="108">
        <v>700</v>
      </c>
      <c r="F8" s="101" t="s">
        <v>157</v>
      </c>
      <c r="G8" s="101" t="s">
        <v>157</v>
      </c>
      <c r="H8" s="101" t="s">
        <v>157</v>
      </c>
      <c r="K8" s="99">
        <v>1939</v>
      </c>
      <c r="L8" s="101" t="s">
        <v>157</v>
      </c>
      <c r="M8" s="101" t="s">
        <v>157</v>
      </c>
      <c r="N8" s="100">
        <v>20</v>
      </c>
      <c r="O8" s="108">
        <v>70</v>
      </c>
      <c r="P8" s="101" t="s">
        <v>157</v>
      </c>
      <c r="Q8" s="101" t="s">
        <v>157</v>
      </c>
      <c r="R8" s="101" t="s">
        <v>157</v>
      </c>
    </row>
    <row r="9" spans="1:18" x14ac:dyDescent="0.25">
      <c r="A9" s="99">
        <v>1940</v>
      </c>
      <c r="B9" s="103">
        <v>3432</v>
      </c>
      <c r="C9" s="100">
        <v>5424</v>
      </c>
      <c r="D9" s="100">
        <v>2000</v>
      </c>
      <c r="E9" s="103">
        <v>800</v>
      </c>
      <c r="F9" s="100">
        <v>500</v>
      </c>
      <c r="G9" s="100">
        <v>500</v>
      </c>
      <c r="H9" s="107">
        <v>100</v>
      </c>
      <c r="K9" s="99">
        <v>1940</v>
      </c>
      <c r="L9" s="91">
        <v>10</v>
      </c>
      <c r="M9" s="100">
        <v>12</v>
      </c>
      <c r="N9" s="100">
        <v>25</v>
      </c>
      <c r="O9" s="103">
        <v>60</v>
      </c>
      <c r="P9" s="100">
        <v>105</v>
      </c>
      <c r="Q9" s="100">
        <v>425</v>
      </c>
      <c r="R9" s="107">
        <v>35</v>
      </c>
    </row>
    <row r="10" spans="1:18" x14ac:dyDescent="0.25">
      <c r="A10" s="100">
        <v>1941</v>
      </c>
      <c r="B10" s="100">
        <v>960</v>
      </c>
      <c r="C10" s="100">
        <v>1200</v>
      </c>
      <c r="D10" s="100">
        <v>1760</v>
      </c>
      <c r="E10" s="100">
        <v>440</v>
      </c>
      <c r="F10" s="100">
        <v>360</v>
      </c>
      <c r="G10" s="100">
        <v>820</v>
      </c>
      <c r="H10" s="100">
        <v>776</v>
      </c>
      <c r="K10" s="100">
        <v>1941</v>
      </c>
      <c r="L10" s="100">
        <v>20</v>
      </c>
      <c r="M10" s="100">
        <v>50</v>
      </c>
      <c r="N10" s="100">
        <v>200</v>
      </c>
      <c r="O10" s="100">
        <v>220</v>
      </c>
      <c r="P10" s="100">
        <v>125</v>
      </c>
      <c r="Q10" s="100">
        <v>70</v>
      </c>
      <c r="R10" s="100">
        <v>85</v>
      </c>
    </row>
    <row r="11" spans="1:18" x14ac:dyDescent="0.25">
      <c r="A11" s="100">
        <v>1942</v>
      </c>
      <c r="B11" s="100">
        <v>1929</v>
      </c>
      <c r="C11" s="100">
        <v>3120</v>
      </c>
      <c r="D11" s="100">
        <v>3120</v>
      </c>
      <c r="E11" s="100">
        <v>360</v>
      </c>
      <c r="F11" s="100">
        <v>240</v>
      </c>
      <c r="G11" s="100">
        <v>150</v>
      </c>
      <c r="H11" s="100">
        <v>240</v>
      </c>
      <c r="K11" s="100">
        <v>1942</v>
      </c>
      <c r="L11" s="100">
        <v>50</v>
      </c>
      <c r="M11" s="100">
        <v>55</v>
      </c>
      <c r="N11" s="100">
        <v>20</v>
      </c>
      <c r="O11" s="100">
        <v>220</v>
      </c>
      <c r="P11" s="100">
        <v>125</v>
      </c>
      <c r="Q11" s="100">
        <v>110</v>
      </c>
      <c r="R11" s="100">
        <v>110</v>
      </c>
    </row>
    <row r="12" spans="1:18" x14ac:dyDescent="0.25">
      <c r="A12" s="99">
        <v>1943</v>
      </c>
      <c r="B12" s="101" t="s">
        <v>157</v>
      </c>
      <c r="C12" s="100">
        <v>8400</v>
      </c>
      <c r="D12" s="100">
        <v>4400</v>
      </c>
      <c r="E12" s="100">
        <v>1800</v>
      </c>
      <c r="F12" s="100">
        <v>900</v>
      </c>
      <c r="G12" s="100">
        <v>1400</v>
      </c>
      <c r="H12" s="100">
        <v>1120</v>
      </c>
      <c r="K12" s="99">
        <v>1943</v>
      </c>
      <c r="L12" s="101" t="s">
        <v>157</v>
      </c>
      <c r="M12" s="100">
        <v>12</v>
      </c>
      <c r="N12" s="100">
        <v>15</v>
      </c>
      <c r="O12" s="100">
        <v>38</v>
      </c>
      <c r="P12" s="100">
        <v>55</v>
      </c>
      <c r="Q12" s="100">
        <v>70</v>
      </c>
      <c r="R12" s="100">
        <v>65</v>
      </c>
    </row>
    <row r="13" spans="1:18" x14ac:dyDescent="0.25">
      <c r="A13" s="99">
        <v>1944</v>
      </c>
      <c r="B13" s="91">
        <v>2035</v>
      </c>
      <c r="C13" s="91">
        <v>3696</v>
      </c>
      <c r="D13" s="100">
        <v>2840</v>
      </c>
      <c r="E13" s="100">
        <v>1800</v>
      </c>
      <c r="F13" s="103">
        <v>480</v>
      </c>
      <c r="G13" s="91">
        <v>140</v>
      </c>
      <c r="H13" s="106">
        <v>180</v>
      </c>
      <c r="K13" s="99">
        <v>1944</v>
      </c>
      <c r="L13" s="91">
        <v>7</v>
      </c>
      <c r="M13" s="91">
        <v>12</v>
      </c>
      <c r="N13" s="100">
        <v>15</v>
      </c>
      <c r="O13" s="100">
        <v>35</v>
      </c>
      <c r="P13" s="103">
        <v>60</v>
      </c>
      <c r="Q13" s="91">
        <v>220</v>
      </c>
      <c r="R13" s="106">
        <v>225</v>
      </c>
    </row>
    <row r="14" spans="1:18" x14ac:dyDescent="0.25">
      <c r="A14" s="99">
        <v>1945</v>
      </c>
      <c r="B14" s="91">
        <v>1516</v>
      </c>
      <c r="C14" s="91">
        <v>4764</v>
      </c>
      <c r="D14" s="103">
        <v>2520</v>
      </c>
      <c r="E14" s="91">
        <v>940</v>
      </c>
      <c r="F14" s="103">
        <v>1030</v>
      </c>
      <c r="G14" s="91">
        <v>515</v>
      </c>
      <c r="H14" s="106">
        <v>420</v>
      </c>
      <c r="K14" s="99">
        <v>1945</v>
      </c>
      <c r="L14" s="91">
        <v>7</v>
      </c>
      <c r="M14" s="91">
        <v>12</v>
      </c>
      <c r="N14" s="103">
        <v>15</v>
      </c>
      <c r="O14" s="91">
        <v>45</v>
      </c>
      <c r="P14" s="103">
        <v>45</v>
      </c>
      <c r="Q14" s="91">
        <v>70</v>
      </c>
      <c r="R14" s="106">
        <v>90</v>
      </c>
    </row>
    <row r="15" spans="1:18" x14ac:dyDescent="0.25">
      <c r="A15" s="99">
        <v>1946</v>
      </c>
      <c r="B15" s="100">
        <v>3120</v>
      </c>
      <c r="C15" s="103">
        <v>6720</v>
      </c>
      <c r="D15" s="100">
        <v>6080</v>
      </c>
      <c r="E15" s="91">
        <v>2120</v>
      </c>
      <c r="F15" s="103">
        <v>1060</v>
      </c>
      <c r="G15" s="91">
        <v>1200</v>
      </c>
      <c r="H15" s="100">
        <v>960</v>
      </c>
      <c r="K15" s="99">
        <v>1946</v>
      </c>
      <c r="L15" s="100">
        <v>7</v>
      </c>
      <c r="M15" s="103">
        <v>7</v>
      </c>
      <c r="N15" s="100">
        <v>15</v>
      </c>
      <c r="O15" s="91">
        <v>29</v>
      </c>
      <c r="P15" s="103">
        <v>40</v>
      </c>
      <c r="Q15" s="91">
        <v>60</v>
      </c>
      <c r="R15" s="100">
        <v>85</v>
      </c>
    </row>
    <row r="16" spans="1:18" x14ac:dyDescent="0.25">
      <c r="A16" s="99">
        <v>1947</v>
      </c>
      <c r="B16" s="91">
        <v>2726</v>
      </c>
      <c r="C16" s="103">
        <v>5880</v>
      </c>
      <c r="D16" s="100">
        <v>6400</v>
      </c>
      <c r="E16" s="96">
        <v>3200</v>
      </c>
      <c r="F16" s="100">
        <v>2800</v>
      </c>
      <c r="G16" s="91">
        <v>2500</v>
      </c>
      <c r="H16" s="91">
        <v>1600</v>
      </c>
      <c r="K16" s="99">
        <v>1947</v>
      </c>
      <c r="L16" s="91">
        <v>7</v>
      </c>
      <c r="M16" s="103">
        <v>6</v>
      </c>
      <c r="N16" s="100">
        <v>8</v>
      </c>
      <c r="O16" s="96">
        <v>20</v>
      </c>
      <c r="P16" s="100">
        <v>40</v>
      </c>
      <c r="Q16" s="91">
        <v>35</v>
      </c>
      <c r="R16" s="91">
        <v>60</v>
      </c>
    </row>
    <row r="17" spans="1:18" x14ac:dyDescent="0.25">
      <c r="A17" s="99">
        <v>1948</v>
      </c>
      <c r="B17" s="104" t="s">
        <v>157</v>
      </c>
      <c r="C17" s="104" t="s">
        <v>157</v>
      </c>
      <c r="D17" s="91">
        <v>2000</v>
      </c>
      <c r="E17" s="91">
        <v>2000</v>
      </c>
      <c r="F17" s="91">
        <v>1000</v>
      </c>
      <c r="G17" s="91">
        <v>1750</v>
      </c>
      <c r="H17" s="106">
        <v>1400</v>
      </c>
      <c r="K17" s="99">
        <v>1948</v>
      </c>
      <c r="L17" s="104" t="s">
        <v>157</v>
      </c>
      <c r="M17" s="104" t="s">
        <v>157</v>
      </c>
      <c r="N17" s="91">
        <v>8</v>
      </c>
      <c r="O17" s="91">
        <v>23</v>
      </c>
      <c r="P17" s="91">
        <v>35</v>
      </c>
      <c r="Q17" s="91">
        <v>30</v>
      </c>
      <c r="R17" s="106">
        <v>50</v>
      </c>
    </row>
    <row r="18" spans="1:18" x14ac:dyDescent="0.25">
      <c r="A18" s="99">
        <v>1949</v>
      </c>
      <c r="B18" s="91">
        <v>1766</v>
      </c>
      <c r="C18" s="103">
        <v>2016</v>
      </c>
      <c r="D18" s="104" t="s">
        <v>157</v>
      </c>
      <c r="E18" s="104" t="s">
        <v>157</v>
      </c>
      <c r="F18" s="104" t="s">
        <v>157</v>
      </c>
      <c r="G18" s="91">
        <v>3500</v>
      </c>
      <c r="H18" s="106">
        <v>2800</v>
      </c>
      <c r="I18" s="91">
        <v>200</v>
      </c>
      <c r="K18" s="99">
        <v>1949</v>
      </c>
      <c r="L18" s="91">
        <v>7</v>
      </c>
      <c r="M18" s="103">
        <v>8</v>
      </c>
      <c r="N18" s="104" t="s">
        <v>157</v>
      </c>
      <c r="O18" s="96">
        <v>23</v>
      </c>
      <c r="P18" s="104"/>
      <c r="Q18" s="91">
        <v>30</v>
      </c>
      <c r="R18" s="106">
        <v>55</v>
      </c>
    </row>
    <row r="19" spans="1:18" x14ac:dyDescent="0.25">
      <c r="A19" s="99">
        <v>1950</v>
      </c>
      <c r="B19" s="100">
        <v>1425</v>
      </c>
      <c r="C19" s="91">
        <v>5784</v>
      </c>
      <c r="D19" s="91">
        <v>800</v>
      </c>
      <c r="E19" s="91">
        <v>800</v>
      </c>
      <c r="F19" s="91">
        <v>600</v>
      </c>
      <c r="G19" s="91">
        <v>3500</v>
      </c>
      <c r="H19" s="100">
        <v>3600</v>
      </c>
      <c r="K19" s="99">
        <v>1950</v>
      </c>
      <c r="L19" s="100">
        <v>7</v>
      </c>
      <c r="M19" s="91">
        <v>7</v>
      </c>
      <c r="N19" s="91">
        <v>50</v>
      </c>
      <c r="O19" s="91">
        <v>62</v>
      </c>
      <c r="P19" s="91">
        <v>25</v>
      </c>
      <c r="Q19" s="91">
        <v>12</v>
      </c>
      <c r="R19" s="100">
        <v>10</v>
      </c>
    </row>
    <row r="20" spans="1:18" x14ac:dyDescent="0.25">
      <c r="A20" s="99">
        <v>1951</v>
      </c>
      <c r="B20" s="91">
        <v>2342</v>
      </c>
      <c r="C20" s="91">
        <v>6888</v>
      </c>
      <c r="D20" s="91">
        <v>3600</v>
      </c>
      <c r="E20" s="91">
        <v>1800</v>
      </c>
      <c r="F20" s="91">
        <v>1200</v>
      </c>
      <c r="G20" s="91">
        <v>2000</v>
      </c>
      <c r="H20" s="100">
        <v>1200</v>
      </c>
      <c r="K20" s="99">
        <v>1951</v>
      </c>
      <c r="L20" s="91">
        <v>4</v>
      </c>
      <c r="M20" s="91">
        <v>7</v>
      </c>
      <c r="N20" s="91">
        <v>3</v>
      </c>
      <c r="O20" s="91">
        <v>2</v>
      </c>
      <c r="P20" s="91">
        <v>30</v>
      </c>
      <c r="Q20" s="91">
        <v>10</v>
      </c>
      <c r="R20" s="100">
        <v>10</v>
      </c>
    </row>
    <row r="21" spans="1:18" x14ac:dyDescent="0.25">
      <c r="A21" s="99">
        <v>1952</v>
      </c>
      <c r="B21" s="91">
        <v>2400</v>
      </c>
      <c r="C21" s="100">
        <v>10800</v>
      </c>
      <c r="D21" s="91">
        <v>8000</v>
      </c>
      <c r="E21" s="100">
        <v>3200</v>
      </c>
      <c r="F21" s="91">
        <v>600</v>
      </c>
      <c r="G21" s="104" t="s">
        <v>157</v>
      </c>
      <c r="H21" s="104" t="s">
        <v>157</v>
      </c>
      <c r="K21" s="99">
        <v>1952</v>
      </c>
      <c r="L21" s="91">
        <v>3</v>
      </c>
      <c r="M21" s="100">
        <v>7</v>
      </c>
      <c r="N21" s="91">
        <v>3</v>
      </c>
      <c r="O21" s="100">
        <v>15</v>
      </c>
      <c r="P21" s="91">
        <v>35</v>
      </c>
      <c r="Q21" s="104" t="s">
        <v>157</v>
      </c>
      <c r="R21" s="104" t="s">
        <v>157</v>
      </c>
    </row>
    <row r="22" spans="1:18" x14ac:dyDescent="0.25">
      <c r="A22" s="99">
        <v>1953</v>
      </c>
      <c r="B22" s="91">
        <v>720</v>
      </c>
      <c r="C22" s="91">
        <v>2400</v>
      </c>
      <c r="D22" s="103">
        <v>4000</v>
      </c>
      <c r="E22" s="103">
        <v>1200</v>
      </c>
      <c r="F22" s="100">
        <v>200</v>
      </c>
      <c r="G22" s="91">
        <v>250</v>
      </c>
      <c r="H22" s="100">
        <v>120</v>
      </c>
      <c r="I22" s="91">
        <v>250</v>
      </c>
      <c r="K22" s="99">
        <v>1953</v>
      </c>
      <c r="L22" s="91">
        <v>7</v>
      </c>
      <c r="M22" s="91">
        <v>7</v>
      </c>
      <c r="N22" s="103">
        <v>3</v>
      </c>
      <c r="O22" s="103">
        <v>8</v>
      </c>
      <c r="P22" s="100">
        <v>14</v>
      </c>
      <c r="Q22" s="91">
        <v>12</v>
      </c>
      <c r="R22" s="100">
        <v>13</v>
      </c>
    </row>
    <row r="23" spans="1:18" x14ac:dyDescent="0.25">
      <c r="A23" s="99">
        <v>1954</v>
      </c>
      <c r="B23" s="103">
        <v>240</v>
      </c>
      <c r="C23" s="91">
        <v>1080</v>
      </c>
      <c r="D23" s="91">
        <v>4000</v>
      </c>
      <c r="E23" s="103">
        <v>1200</v>
      </c>
      <c r="F23" s="104" t="s">
        <v>157</v>
      </c>
      <c r="G23" s="104" t="s">
        <v>157</v>
      </c>
      <c r="H23" s="104" t="s">
        <v>157</v>
      </c>
      <c r="K23" s="99">
        <v>1954</v>
      </c>
      <c r="L23" s="103">
        <v>40</v>
      </c>
      <c r="M23" s="91">
        <v>25</v>
      </c>
      <c r="N23" s="91">
        <v>3</v>
      </c>
      <c r="O23" s="103">
        <v>10</v>
      </c>
      <c r="P23" s="104" t="s">
        <v>157</v>
      </c>
      <c r="Q23" s="104" t="s">
        <v>157</v>
      </c>
      <c r="R23" s="104" t="s">
        <v>157</v>
      </c>
    </row>
    <row r="24" spans="1:18" x14ac:dyDescent="0.25">
      <c r="A24" s="99">
        <v>1955</v>
      </c>
      <c r="B24" s="103">
        <v>240</v>
      </c>
      <c r="C24" s="100">
        <v>3720</v>
      </c>
      <c r="D24" s="100">
        <v>4000</v>
      </c>
      <c r="E24" s="91">
        <v>1200</v>
      </c>
      <c r="F24" s="91">
        <v>200</v>
      </c>
      <c r="G24" s="104" t="s">
        <v>157</v>
      </c>
      <c r="H24" s="104" t="s">
        <v>157</v>
      </c>
      <c r="K24" s="99">
        <v>1955</v>
      </c>
      <c r="L24" s="103">
        <v>40</v>
      </c>
      <c r="M24" s="100">
        <v>6</v>
      </c>
      <c r="N24" s="100">
        <v>3</v>
      </c>
      <c r="O24" s="91">
        <v>10</v>
      </c>
      <c r="P24" s="91">
        <v>80</v>
      </c>
      <c r="Q24" s="104" t="s">
        <v>157</v>
      </c>
      <c r="R24" s="104" t="s">
        <v>157</v>
      </c>
    </row>
    <row r="25" spans="1:18" x14ac:dyDescent="0.25">
      <c r="A25" s="99">
        <v>1956</v>
      </c>
      <c r="B25" s="100">
        <v>1200</v>
      </c>
      <c r="C25" s="117">
        <v>3600</v>
      </c>
      <c r="D25" s="91">
        <v>4800</v>
      </c>
      <c r="E25" s="100">
        <v>2000</v>
      </c>
      <c r="F25" s="91">
        <v>800</v>
      </c>
      <c r="G25" s="104" t="s">
        <v>157</v>
      </c>
      <c r="H25" s="104" t="s">
        <v>157</v>
      </c>
      <c r="K25" s="99">
        <v>1956</v>
      </c>
      <c r="L25" s="100">
        <v>5</v>
      </c>
      <c r="M25" s="117">
        <v>4</v>
      </c>
      <c r="N25" s="91">
        <v>2</v>
      </c>
      <c r="O25" s="100">
        <v>5</v>
      </c>
      <c r="P25" s="91">
        <v>7</v>
      </c>
      <c r="Q25" s="104" t="s">
        <v>157</v>
      </c>
      <c r="R25" s="104" t="s">
        <v>157</v>
      </c>
    </row>
    <row r="26" spans="1:18" x14ac:dyDescent="0.25">
      <c r="A26" s="99">
        <v>1957</v>
      </c>
      <c r="B26" s="91">
        <v>1440</v>
      </c>
      <c r="C26" s="100">
        <v>2400</v>
      </c>
      <c r="D26" s="91">
        <v>8000</v>
      </c>
      <c r="E26" s="91">
        <v>2400</v>
      </c>
      <c r="F26" s="103">
        <v>800</v>
      </c>
      <c r="G26" s="104" t="s">
        <v>157</v>
      </c>
      <c r="H26" s="104" t="s">
        <v>157</v>
      </c>
      <c r="K26" s="99">
        <v>1957</v>
      </c>
      <c r="L26" s="91">
        <v>5</v>
      </c>
      <c r="M26" s="100">
        <v>4</v>
      </c>
      <c r="N26" s="91">
        <v>1</v>
      </c>
      <c r="O26" s="91">
        <v>3</v>
      </c>
      <c r="P26" s="103">
        <v>10</v>
      </c>
      <c r="Q26" s="104" t="s">
        <v>157</v>
      </c>
      <c r="R26" s="104" t="s">
        <v>157</v>
      </c>
    </row>
    <row r="27" spans="1:18" x14ac:dyDescent="0.25">
      <c r="A27" s="99">
        <v>1958</v>
      </c>
      <c r="B27" s="91">
        <v>1920</v>
      </c>
      <c r="C27" s="102">
        <v>10800</v>
      </c>
      <c r="D27" s="91">
        <v>4800</v>
      </c>
      <c r="E27" s="103">
        <v>3000</v>
      </c>
      <c r="F27" s="91">
        <v>1000</v>
      </c>
      <c r="G27" s="104" t="s">
        <v>157</v>
      </c>
      <c r="H27" s="104" t="s">
        <v>157</v>
      </c>
      <c r="K27" s="99">
        <v>1958</v>
      </c>
      <c r="L27" s="91">
        <v>5</v>
      </c>
      <c r="M27" s="102">
        <v>4</v>
      </c>
      <c r="N27" s="91">
        <v>2</v>
      </c>
      <c r="O27" s="103">
        <v>3</v>
      </c>
      <c r="P27" s="91">
        <v>8</v>
      </c>
      <c r="Q27" s="104" t="s">
        <v>157</v>
      </c>
      <c r="R27" s="104" t="s">
        <v>157</v>
      </c>
    </row>
    <row r="28" spans="1:18" x14ac:dyDescent="0.25">
      <c r="A28" s="99">
        <v>1959</v>
      </c>
      <c r="B28" s="103">
        <v>1920</v>
      </c>
      <c r="C28" s="100">
        <v>8400</v>
      </c>
      <c r="D28" s="91">
        <v>4000</v>
      </c>
      <c r="E28" s="91">
        <v>2000</v>
      </c>
      <c r="F28" s="91">
        <v>600</v>
      </c>
      <c r="G28" s="104" t="s">
        <v>157</v>
      </c>
      <c r="H28" s="104" t="s">
        <v>157</v>
      </c>
      <c r="K28" s="99">
        <v>1959</v>
      </c>
      <c r="L28" s="103">
        <v>4</v>
      </c>
      <c r="M28" s="100">
        <v>4</v>
      </c>
      <c r="N28" s="91">
        <v>2</v>
      </c>
      <c r="O28" s="91">
        <v>3</v>
      </c>
      <c r="P28" s="91">
        <v>7</v>
      </c>
      <c r="Q28" s="104" t="s">
        <v>157</v>
      </c>
      <c r="R28" s="104" t="s">
        <v>157</v>
      </c>
    </row>
    <row r="29" spans="1:18" x14ac:dyDescent="0.25">
      <c r="A29" s="99">
        <v>1960</v>
      </c>
      <c r="B29" s="103">
        <v>2400</v>
      </c>
      <c r="C29" s="105">
        <v>7200</v>
      </c>
      <c r="D29" s="91">
        <v>4000</v>
      </c>
      <c r="E29" s="91">
        <v>1600</v>
      </c>
      <c r="F29" s="91">
        <v>600</v>
      </c>
      <c r="G29" s="104" t="s">
        <v>157</v>
      </c>
      <c r="H29" s="104" t="s">
        <v>157</v>
      </c>
      <c r="K29" s="99">
        <v>1960</v>
      </c>
      <c r="L29" s="103">
        <v>2</v>
      </c>
      <c r="M29" s="105">
        <v>2</v>
      </c>
      <c r="N29" s="91">
        <v>1</v>
      </c>
      <c r="O29" s="91">
        <v>1</v>
      </c>
      <c r="P29" s="91">
        <v>7</v>
      </c>
      <c r="Q29" s="104" t="s">
        <v>157</v>
      </c>
      <c r="R29" s="104" t="s">
        <v>157</v>
      </c>
    </row>
    <row r="30" spans="1:18" x14ac:dyDescent="0.25">
      <c r="A30" s="99">
        <v>1961</v>
      </c>
      <c r="B30" s="103">
        <v>2880</v>
      </c>
      <c r="C30" s="91">
        <v>7200</v>
      </c>
      <c r="D30" s="91">
        <v>4800</v>
      </c>
      <c r="E30" s="91">
        <v>800</v>
      </c>
      <c r="F30" s="100">
        <v>400</v>
      </c>
      <c r="G30" s="91">
        <v>1500</v>
      </c>
      <c r="H30" s="100">
        <v>80</v>
      </c>
      <c r="K30" s="99">
        <v>1961</v>
      </c>
      <c r="L30" s="103">
        <v>3</v>
      </c>
      <c r="M30" s="91">
        <v>2</v>
      </c>
      <c r="N30" s="91">
        <v>1</v>
      </c>
      <c r="O30" s="91">
        <v>1</v>
      </c>
      <c r="P30" s="100">
        <v>7</v>
      </c>
      <c r="Q30" s="91">
        <v>5</v>
      </c>
      <c r="R30" s="100">
        <v>15</v>
      </c>
    </row>
    <row r="31" spans="1:18" x14ac:dyDescent="0.25">
      <c r="A31" s="100">
        <v>1962</v>
      </c>
      <c r="B31" s="100">
        <v>2880</v>
      </c>
      <c r="C31" s="102">
        <v>6000</v>
      </c>
      <c r="D31" s="100">
        <v>6000</v>
      </c>
      <c r="E31" s="100">
        <v>1200</v>
      </c>
      <c r="F31" s="100">
        <v>1000</v>
      </c>
      <c r="G31" s="100">
        <v>1500</v>
      </c>
      <c r="H31" s="100">
        <v>600</v>
      </c>
      <c r="K31" s="100">
        <v>1962</v>
      </c>
      <c r="L31" s="100">
        <v>3</v>
      </c>
      <c r="M31" s="102">
        <v>2</v>
      </c>
      <c r="N31" s="100">
        <v>1</v>
      </c>
      <c r="O31" s="100">
        <v>1</v>
      </c>
      <c r="P31" s="100">
        <v>2</v>
      </c>
      <c r="Q31" s="100">
        <v>4</v>
      </c>
      <c r="R31" s="100">
        <v>3</v>
      </c>
    </row>
    <row r="32" spans="1:18" x14ac:dyDescent="0.25">
      <c r="A32" s="100">
        <v>1963</v>
      </c>
      <c r="B32" s="100">
        <v>1680</v>
      </c>
      <c r="C32" s="100">
        <v>2400</v>
      </c>
      <c r="D32" s="100">
        <v>4000</v>
      </c>
      <c r="E32" s="100">
        <v>800</v>
      </c>
      <c r="F32" s="100">
        <v>600</v>
      </c>
      <c r="G32" s="100">
        <v>100</v>
      </c>
      <c r="H32" s="100">
        <v>400</v>
      </c>
      <c r="K32" s="100">
        <v>1963</v>
      </c>
      <c r="L32" s="100">
        <v>1</v>
      </c>
      <c r="M32" s="100">
        <v>1</v>
      </c>
      <c r="N32" s="100">
        <v>1</v>
      </c>
      <c r="O32" s="100">
        <v>1</v>
      </c>
      <c r="P32" s="100">
        <v>2</v>
      </c>
      <c r="Q32" s="100">
        <v>5</v>
      </c>
      <c r="R32" s="100">
        <v>3</v>
      </c>
    </row>
    <row r="33" spans="1:18" x14ac:dyDescent="0.25">
      <c r="A33" s="100">
        <v>1964</v>
      </c>
      <c r="B33" s="100">
        <v>2885</v>
      </c>
      <c r="C33" s="102">
        <v>18000</v>
      </c>
      <c r="D33" s="100">
        <v>6400</v>
      </c>
      <c r="E33" s="100">
        <v>3800</v>
      </c>
      <c r="F33" s="100">
        <v>3400</v>
      </c>
      <c r="G33" s="100">
        <v>7000</v>
      </c>
      <c r="H33" s="101" t="s">
        <v>157</v>
      </c>
      <c r="K33" s="100">
        <v>1964</v>
      </c>
      <c r="L33" s="100">
        <v>1</v>
      </c>
      <c r="M33" s="102">
        <v>1</v>
      </c>
      <c r="N33" s="100">
        <v>1</v>
      </c>
      <c r="O33" s="100">
        <v>1</v>
      </c>
      <c r="P33" s="100">
        <v>2</v>
      </c>
      <c r="Q33" s="100">
        <v>1</v>
      </c>
      <c r="R33" s="101" t="s">
        <v>157</v>
      </c>
    </row>
    <row r="34" spans="1:18" x14ac:dyDescent="0.25">
      <c r="A34" s="100">
        <v>1965</v>
      </c>
      <c r="B34" s="100">
        <v>5200</v>
      </c>
      <c r="C34" s="100">
        <v>25</v>
      </c>
      <c r="D34" s="100">
        <v>4200</v>
      </c>
      <c r="E34" s="100">
        <v>25</v>
      </c>
      <c r="F34" s="100">
        <v>3500</v>
      </c>
      <c r="G34" s="100">
        <v>9450</v>
      </c>
      <c r="H34" s="100">
        <v>200</v>
      </c>
      <c r="K34" s="100">
        <v>1965</v>
      </c>
      <c r="L34" s="100">
        <v>1</v>
      </c>
      <c r="M34" s="100">
        <v>5</v>
      </c>
      <c r="N34" s="100">
        <v>1</v>
      </c>
      <c r="O34" s="100">
        <v>1</v>
      </c>
      <c r="P34" s="100">
        <v>1</v>
      </c>
      <c r="Q34" s="100">
        <v>1</v>
      </c>
      <c r="R34" s="100">
        <v>3</v>
      </c>
    </row>
    <row r="35" spans="1:18" x14ac:dyDescent="0.25">
      <c r="A35" s="99"/>
      <c r="B35" s="97"/>
      <c r="C35" s="97"/>
      <c r="D35" s="97"/>
      <c r="E35" s="97"/>
      <c r="F35" s="97"/>
      <c r="G35" s="97"/>
      <c r="H35" s="97"/>
    </row>
    <row r="36" spans="1:18" x14ac:dyDescent="0.25">
      <c r="A36" s="98" t="s">
        <v>342</v>
      </c>
      <c r="B36" s="97">
        <f t="shared" ref="B36:I36" si="0">SUM(B37:B38)</f>
        <v>24</v>
      </c>
      <c r="C36" s="97">
        <f t="shared" si="0"/>
        <v>25</v>
      </c>
      <c r="D36" s="97">
        <f t="shared" si="0"/>
        <v>31</v>
      </c>
      <c r="E36" s="97">
        <f t="shared" si="0"/>
        <v>31</v>
      </c>
      <c r="F36" s="97">
        <f t="shared" si="0"/>
        <v>28</v>
      </c>
      <c r="G36" s="97">
        <f t="shared" si="0"/>
        <v>23</v>
      </c>
      <c r="H36" s="97">
        <f t="shared" si="0"/>
        <v>21</v>
      </c>
      <c r="I36" s="97">
        <f t="shared" si="0"/>
        <v>183</v>
      </c>
    </row>
    <row r="37" spans="1:18" x14ac:dyDescent="0.25">
      <c r="A37" s="91" t="s">
        <v>279</v>
      </c>
      <c r="B37" s="96">
        <v>15</v>
      </c>
      <c r="C37" s="96">
        <v>17</v>
      </c>
      <c r="D37" s="96">
        <v>20</v>
      </c>
      <c r="E37" s="96">
        <v>19</v>
      </c>
      <c r="F37" s="96">
        <v>18</v>
      </c>
      <c r="G37" s="96">
        <v>11</v>
      </c>
      <c r="H37" s="96">
        <v>21</v>
      </c>
      <c r="I37" s="91">
        <f>SUM(B37:H37)</f>
        <v>121</v>
      </c>
    </row>
    <row r="38" spans="1:18" s="94" customFormat="1" x14ac:dyDescent="0.25">
      <c r="A38" s="94" t="s">
        <v>280</v>
      </c>
      <c r="B38" s="95">
        <f>24-B37</f>
        <v>9</v>
      </c>
      <c r="C38" s="95">
        <f>25-C37</f>
        <v>8</v>
      </c>
      <c r="D38" s="95">
        <f>31-D37</f>
        <v>11</v>
      </c>
      <c r="E38" s="95">
        <f>31-E37</f>
        <v>12</v>
      </c>
      <c r="F38" s="95">
        <f>28-F37</f>
        <v>10</v>
      </c>
      <c r="G38" s="95">
        <f>23-G37</f>
        <v>12</v>
      </c>
      <c r="H38" s="95">
        <v>0</v>
      </c>
      <c r="I38" s="91">
        <f>SUM(B38:H38)</f>
        <v>62</v>
      </c>
    </row>
    <row r="39" spans="1:18" x14ac:dyDescent="0.25">
      <c r="B39" s="93">
        <f>B37/24</f>
        <v>0.625</v>
      </c>
      <c r="C39" s="93">
        <f>C37/25</f>
        <v>0.68</v>
      </c>
      <c r="D39" s="93">
        <f>D37/31</f>
        <v>0.64516129032258063</v>
      </c>
      <c r="E39" s="93">
        <f>E37/31</f>
        <v>0.61290322580645162</v>
      </c>
      <c r="F39" s="93">
        <f>F37/28</f>
        <v>0.6428571428571429</v>
      </c>
      <c r="G39" s="93">
        <f>G37/23</f>
        <v>0.47826086956521741</v>
      </c>
      <c r="H39" s="93">
        <f>H37/21</f>
        <v>1</v>
      </c>
      <c r="I39" s="93">
        <f>I37/183</f>
        <v>0.66120218579234968</v>
      </c>
    </row>
    <row r="41" spans="1:18" x14ac:dyDescent="0.25">
      <c r="A41" s="92">
        <v>45050</v>
      </c>
    </row>
    <row r="42" spans="1:18" x14ac:dyDescent="0.25">
      <c r="A42" s="91" t="s">
        <v>344</v>
      </c>
      <c r="B42" s="91">
        <v>26</v>
      </c>
      <c r="C42" s="91">
        <v>31</v>
      </c>
      <c r="D42" s="91">
        <v>16.5</v>
      </c>
      <c r="E42" s="91">
        <v>19.5</v>
      </c>
      <c r="F42" s="91">
        <v>24</v>
      </c>
      <c r="G42" s="91">
        <v>29</v>
      </c>
      <c r="H42" s="91">
        <v>32.5</v>
      </c>
    </row>
  </sheetData>
  <sheetProtection selectLockedCells="1" selectUnlockedCells="1"/>
  <mergeCells count="1">
    <mergeCell ref="A1:I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999C-49D1-415C-A944-5096ABF8C7AC}">
  <dimension ref="A1:H5"/>
  <sheetViews>
    <sheetView topLeftCell="A10" workbookViewId="0">
      <selection sqref="A1:H5"/>
    </sheetView>
  </sheetViews>
  <sheetFormatPr defaultRowHeight="12.75" x14ac:dyDescent="0.2"/>
  <sheetData>
    <row r="1" spans="1:8" ht="33.75" x14ac:dyDescent="0.5">
      <c r="A1" s="110" t="s">
        <v>190</v>
      </c>
      <c r="B1" s="110"/>
      <c r="C1" s="110"/>
      <c r="D1" s="110"/>
      <c r="E1" s="110"/>
      <c r="F1" s="110"/>
      <c r="G1" s="110"/>
      <c r="H1" s="110"/>
    </row>
    <row r="2" spans="1:8" ht="15" x14ac:dyDescent="0.25">
      <c r="A2" s="26" t="s">
        <v>190</v>
      </c>
      <c r="B2" s="1"/>
      <c r="C2" s="1"/>
      <c r="D2" s="1"/>
      <c r="E2" s="1"/>
      <c r="F2" s="1"/>
      <c r="G2" s="1"/>
      <c r="H2" s="1"/>
    </row>
    <row r="3" spans="1:8" ht="15" x14ac:dyDescent="0.25">
      <c r="A3" s="2" t="s">
        <v>191</v>
      </c>
      <c r="B3" s="1"/>
      <c r="C3" s="1"/>
      <c r="D3" s="1"/>
      <c r="E3" s="1"/>
      <c r="F3" s="1"/>
      <c r="G3" s="1"/>
      <c r="H3" s="1"/>
    </row>
    <row r="4" spans="1:8" ht="15" x14ac:dyDescent="0.25">
      <c r="A4" s="2" t="s">
        <v>192</v>
      </c>
      <c r="B4" s="1"/>
      <c r="C4" s="1"/>
      <c r="D4" s="1"/>
      <c r="E4" s="1"/>
      <c r="F4" s="1"/>
      <c r="G4" s="1"/>
      <c r="H4" s="1"/>
    </row>
    <row r="5" spans="1:8" ht="15" x14ac:dyDescent="0.25">
      <c r="A5" s="2" t="s">
        <v>193</v>
      </c>
      <c r="B5" s="1"/>
      <c r="C5" s="1"/>
      <c r="D5" s="1"/>
      <c r="E5" s="1"/>
      <c r="F5" s="1"/>
      <c r="G5" s="1"/>
      <c r="H5" s="1"/>
    </row>
  </sheetData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topLeftCell="A14" workbookViewId="0">
      <selection activeCell="A29" sqref="A29"/>
    </sheetView>
  </sheetViews>
  <sheetFormatPr defaultColWidth="8.7109375" defaultRowHeight="15" x14ac:dyDescent="0.25"/>
  <cols>
    <col min="1" max="1" width="17" style="1" customWidth="1"/>
    <col min="2" max="16384" width="8.7109375" style="1"/>
  </cols>
  <sheetData>
    <row r="1" spans="1:8" ht="33.75" x14ac:dyDescent="0.5">
      <c r="A1" s="110" t="s">
        <v>199</v>
      </c>
      <c r="B1" s="110"/>
      <c r="C1" s="110"/>
      <c r="D1" s="110"/>
      <c r="E1" s="110"/>
      <c r="F1" s="110"/>
      <c r="G1" s="110"/>
      <c r="H1" s="110"/>
    </row>
    <row r="2" spans="1:8" ht="18.75" x14ac:dyDescent="0.3">
      <c r="A2" s="4" t="s">
        <v>343</v>
      </c>
      <c r="B2" s="4">
        <v>1907</v>
      </c>
      <c r="C2" s="4"/>
      <c r="D2" s="4" t="s">
        <v>4</v>
      </c>
      <c r="E2" s="4"/>
      <c r="F2" s="4"/>
      <c r="G2" s="4">
        <v>12</v>
      </c>
      <c r="H2" s="4">
        <v>15</v>
      </c>
    </row>
    <row r="3" spans="1:8" ht="18.75" x14ac:dyDescent="0.3">
      <c r="A3" s="4" t="s">
        <v>200</v>
      </c>
      <c r="B3" s="4">
        <v>1935</v>
      </c>
      <c r="C3" s="4"/>
      <c r="D3" s="4" t="s">
        <v>19</v>
      </c>
      <c r="E3" s="4"/>
      <c r="F3" s="4"/>
      <c r="G3" s="4">
        <v>8</v>
      </c>
      <c r="H3" s="4">
        <v>21</v>
      </c>
    </row>
    <row r="4" spans="1:8" ht="18.75" x14ac:dyDescent="0.3">
      <c r="A4" s="4"/>
      <c r="B4" s="4">
        <v>1966</v>
      </c>
      <c r="C4" s="4"/>
      <c r="D4" s="4" t="s">
        <v>4</v>
      </c>
      <c r="E4" s="4"/>
      <c r="F4" s="4"/>
      <c r="G4" s="4">
        <v>1</v>
      </c>
      <c r="H4" s="4">
        <v>1</v>
      </c>
    </row>
    <row r="5" spans="1:8" ht="18.75" x14ac:dyDescent="0.3">
      <c r="A5" s="4" t="s">
        <v>201</v>
      </c>
      <c r="B5" s="4">
        <v>1907</v>
      </c>
      <c r="C5" s="4"/>
      <c r="D5" s="4" t="s">
        <v>4</v>
      </c>
      <c r="E5" s="4"/>
      <c r="F5" s="4"/>
      <c r="G5" s="4">
        <v>23</v>
      </c>
      <c r="H5" s="4">
        <v>74</v>
      </c>
    </row>
    <row r="6" spans="1:8" ht="18.75" x14ac:dyDescent="0.3">
      <c r="A6" s="4"/>
      <c r="B6" s="4">
        <v>1929</v>
      </c>
      <c r="C6" s="4"/>
      <c r="D6" s="4" t="s">
        <v>62</v>
      </c>
      <c r="E6" s="4"/>
      <c r="F6" s="4"/>
      <c r="G6" s="4"/>
      <c r="H6" s="4"/>
    </row>
    <row r="7" spans="1:8" ht="18.75" x14ac:dyDescent="0.3">
      <c r="A7" s="29" t="s">
        <v>202</v>
      </c>
      <c r="B7" s="4"/>
      <c r="C7" s="4"/>
      <c r="D7" s="4"/>
      <c r="E7" s="4"/>
      <c r="F7" s="4"/>
      <c r="G7" s="4"/>
      <c r="H7" s="4"/>
    </row>
    <row r="8" spans="1:8" ht="18.75" x14ac:dyDescent="0.3">
      <c r="A8" s="29"/>
      <c r="B8" s="4">
        <v>1930</v>
      </c>
      <c r="C8" s="4"/>
      <c r="D8" s="4" t="s">
        <v>62</v>
      </c>
      <c r="E8" s="4"/>
      <c r="F8" s="4"/>
      <c r="G8" s="4">
        <v>10</v>
      </c>
      <c r="H8" s="4">
        <v>30</v>
      </c>
    </row>
    <row r="9" spans="1:8" ht="18.75" x14ac:dyDescent="0.3">
      <c r="A9" s="4"/>
      <c r="B9" s="4">
        <v>1933</v>
      </c>
      <c r="C9" s="4"/>
      <c r="D9" s="4" t="s">
        <v>203</v>
      </c>
      <c r="E9" s="4"/>
      <c r="F9" s="4"/>
      <c r="G9" s="4">
        <v>140</v>
      </c>
      <c r="H9" s="4">
        <v>485</v>
      </c>
    </row>
    <row r="10" spans="1:8" ht="18.75" x14ac:dyDescent="0.3">
      <c r="A10" s="4"/>
      <c r="B10" s="4">
        <v>1953</v>
      </c>
      <c r="C10" s="4"/>
      <c r="D10" s="4" t="s">
        <v>47</v>
      </c>
      <c r="E10" s="4"/>
      <c r="F10" s="4"/>
      <c r="G10" s="4">
        <v>12</v>
      </c>
      <c r="H10" s="4">
        <v>45</v>
      </c>
    </row>
    <row r="11" spans="1:8" ht="18.75" x14ac:dyDescent="0.3">
      <c r="A11" s="4"/>
      <c r="B11" s="4">
        <v>1962</v>
      </c>
      <c r="C11" s="4"/>
      <c r="D11" s="4" t="s">
        <v>47</v>
      </c>
      <c r="E11" s="4"/>
      <c r="F11" s="4"/>
      <c r="G11" s="4">
        <v>3</v>
      </c>
      <c r="H11" s="4">
        <v>8</v>
      </c>
    </row>
    <row r="12" spans="1:8" ht="18.75" x14ac:dyDescent="0.3">
      <c r="A12" s="4"/>
      <c r="B12" s="4"/>
      <c r="C12" s="4"/>
      <c r="D12" s="4"/>
      <c r="E12" s="4"/>
      <c r="F12" s="4"/>
      <c r="G12" s="4"/>
      <c r="H12" s="4"/>
    </row>
    <row r="13" spans="1:8" ht="18.75" x14ac:dyDescent="0.3">
      <c r="A13" s="4" t="s">
        <v>204</v>
      </c>
      <c r="B13" s="4">
        <v>1930</v>
      </c>
      <c r="C13" s="4"/>
      <c r="D13" s="4" t="s">
        <v>205</v>
      </c>
      <c r="E13" s="4"/>
      <c r="F13" s="4"/>
      <c r="G13" s="4">
        <v>30</v>
      </c>
      <c r="H13" s="4">
        <v>80</v>
      </c>
    </row>
    <row r="14" spans="1:8" ht="18.75" x14ac:dyDescent="0.3">
      <c r="A14" s="4"/>
      <c r="B14" s="4">
        <v>1931</v>
      </c>
      <c r="C14" s="4"/>
      <c r="D14" s="4" t="s">
        <v>206</v>
      </c>
      <c r="E14" s="4"/>
      <c r="F14" s="4"/>
      <c r="G14" s="4">
        <v>220</v>
      </c>
      <c r="H14" s="4">
        <v>800</v>
      </c>
    </row>
    <row r="15" spans="1:8" ht="18.75" x14ac:dyDescent="0.3">
      <c r="A15" s="4"/>
      <c r="B15" s="4">
        <v>1932</v>
      </c>
      <c r="C15" s="4"/>
      <c r="D15" s="4" t="s">
        <v>207</v>
      </c>
      <c r="E15" s="4"/>
      <c r="F15" s="4"/>
      <c r="G15" s="4">
        <v>47</v>
      </c>
      <c r="H15" s="4">
        <v>160</v>
      </c>
    </row>
    <row r="16" spans="1:8" ht="18.75" x14ac:dyDescent="0.3">
      <c r="A16" s="30"/>
      <c r="B16" s="4">
        <v>1933</v>
      </c>
      <c r="C16" s="4" t="s">
        <v>21</v>
      </c>
      <c r="D16" s="4" t="s">
        <v>62</v>
      </c>
      <c r="E16" s="4"/>
      <c r="F16" s="4"/>
      <c r="G16" s="4">
        <v>30</v>
      </c>
      <c r="H16" s="4">
        <v>175</v>
      </c>
    </row>
    <row r="17" spans="1:8" ht="18.75" x14ac:dyDescent="0.3">
      <c r="A17" s="30"/>
      <c r="B17" s="4">
        <v>1934</v>
      </c>
      <c r="C17" s="4"/>
      <c r="D17" s="4" t="s">
        <v>4</v>
      </c>
      <c r="E17" s="4"/>
      <c r="F17" s="4"/>
      <c r="G17" s="4">
        <v>60</v>
      </c>
      <c r="H17" s="4">
        <v>200</v>
      </c>
    </row>
    <row r="18" spans="1:8" ht="18.75" x14ac:dyDescent="0.3">
      <c r="A18" s="30"/>
      <c r="B18" s="4">
        <v>1947</v>
      </c>
      <c r="C18" s="4"/>
      <c r="D18" s="4" t="s">
        <v>69</v>
      </c>
      <c r="E18" s="4"/>
      <c r="F18" s="4"/>
      <c r="G18" s="4">
        <v>8</v>
      </c>
      <c r="H18" s="4">
        <v>40</v>
      </c>
    </row>
    <row r="19" spans="1:8" ht="18.75" x14ac:dyDescent="0.3">
      <c r="A19" s="30"/>
      <c r="B19" s="4">
        <v>1953</v>
      </c>
      <c r="C19" s="4"/>
      <c r="D19" s="4" t="s">
        <v>62</v>
      </c>
      <c r="E19" s="4"/>
      <c r="F19" s="4"/>
      <c r="G19" s="4">
        <v>6</v>
      </c>
      <c r="H19" s="4">
        <v>21</v>
      </c>
    </row>
    <row r="20" spans="1:8" ht="18.75" x14ac:dyDescent="0.3">
      <c r="A20" s="30"/>
      <c r="B20" s="4">
        <v>1961</v>
      </c>
      <c r="C20" s="4"/>
      <c r="D20" s="4" t="s">
        <v>6</v>
      </c>
      <c r="E20" s="4"/>
      <c r="F20" s="4"/>
      <c r="G20" s="4">
        <v>8</v>
      </c>
      <c r="H20" s="4">
        <v>30</v>
      </c>
    </row>
    <row r="21" spans="1:8" ht="18.75" x14ac:dyDescent="0.3">
      <c r="A21" s="30"/>
      <c r="B21" s="4">
        <v>1962</v>
      </c>
      <c r="C21" s="4"/>
      <c r="D21" s="4" t="s">
        <v>6</v>
      </c>
      <c r="E21" s="4"/>
      <c r="F21" s="4"/>
      <c r="G21" s="4">
        <v>7</v>
      </c>
      <c r="H21" s="4">
        <v>25</v>
      </c>
    </row>
    <row r="22" spans="1:8" ht="18.75" x14ac:dyDescent="0.3">
      <c r="A22" s="4" t="s">
        <v>208</v>
      </c>
      <c r="B22" s="4">
        <v>1930</v>
      </c>
      <c r="C22" s="4"/>
      <c r="D22" s="4" t="s">
        <v>209</v>
      </c>
      <c r="E22" s="4"/>
      <c r="F22" s="4"/>
      <c r="G22" s="4">
        <v>50</v>
      </c>
      <c r="H22" s="4">
        <v>120</v>
      </c>
    </row>
    <row r="23" spans="1:8" ht="18.75" x14ac:dyDescent="0.3">
      <c r="A23" s="4"/>
      <c r="B23" s="4">
        <v>1932</v>
      </c>
      <c r="C23" s="4"/>
      <c r="D23" s="4" t="s">
        <v>19</v>
      </c>
      <c r="E23" s="4"/>
      <c r="F23" s="4"/>
      <c r="G23" s="4">
        <v>70</v>
      </c>
      <c r="H23" s="4">
        <v>260</v>
      </c>
    </row>
    <row r="24" spans="1:8" ht="18.75" x14ac:dyDescent="0.3">
      <c r="A24" s="4"/>
      <c r="B24" s="4">
        <v>1934</v>
      </c>
      <c r="C24" s="4" t="s">
        <v>21</v>
      </c>
      <c r="D24" s="4" t="s">
        <v>19</v>
      </c>
      <c r="E24" s="4"/>
      <c r="F24" s="4"/>
      <c r="G24" s="4">
        <v>32</v>
      </c>
      <c r="H24" s="4">
        <v>160</v>
      </c>
    </row>
    <row r="25" spans="1:8" ht="18.75" x14ac:dyDescent="0.3">
      <c r="A25" s="4"/>
      <c r="B25" s="4">
        <v>1947</v>
      </c>
      <c r="C25" s="4"/>
      <c r="D25" s="4" t="s">
        <v>19</v>
      </c>
      <c r="E25" s="4"/>
      <c r="F25" s="4"/>
      <c r="G25" s="4">
        <v>12</v>
      </c>
      <c r="H25" s="4">
        <v>42</v>
      </c>
    </row>
    <row r="26" spans="1:8" ht="18.75" x14ac:dyDescent="0.3">
      <c r="A26" s="4"/>
      <c r="B26" s="4">
        <v>1953</v>
      </c>
      <c r="C26" s="4"/>
      <c r="D26" s="4" t="s">
        <v>6</v>
      </c>
      <c r="E26" s="4"/>
      <c r="F26" s="4"/>
      <c r="G26" s="4">
        <v>12</v>
      </c>
      <c r="H26" s="4">
        <v>45</v>
      </c>
    </row>
    <row r="27" spans="1:8" ht="18.75" x14ac:dyDescent="0.3">
      <c r="A27" s="4" t="s">
        <v>210</v>
      </c>
      <c r="B27" s="4">
        <v>1931</v>
      </c>
      <c r="C27" s="4"/>
      <c r="D27" s="4" t="s">
        <v>211</v>
      </c>
      <c r="E27" s="4"/>
      <c r="F27" s="4" t="s">
        <v>212</v>
      </c>
      <c r="G27" s="4">
        <v>95</v>
      </c>
      <c r="H27" s="4">
        <v>150</v>
      </c>
    </row>
    <row r="28" spans="1:8" ht="18.75" x14ac:dyDescent="0.3">
      <c r="A28" s="4"/>
      <c r="B28" s="4">
        <v>1934</v>
      </c>
      <c r="C28" s="4"/>
      <c r="D28" s="4" t="s">
        <v>213</v>
      </c>
      <c r="E28" s="4"/>
      <c r="F28" s="4"/>
      <c r="G28" s="4">
        <v>69</v>
      </c>
      <c r="H28" s="4">
        <v>150</v>
      </c>
    </row>
    <row r="29" spans="1:8" ht="18.75" x14ac:dyDescent="0.3">
      <c r="A29" s="4"/>
      <c r="B29" s="4">
        <v>1947</v>
      </c>
      <c r="C29" s="4"/>
      <c r="D29" s="4" t="s">
        <v>47</v>
      </c>
      <c r="E29" s="4"/>
      <c r="F29" s="4"/>
      <c r="G29" s="4">
        <v>23</v>
      </c>
      <c r="H29" s="4">
        <v>50</v>
      </c>
    </row>
    <row r="30" spans="1:8" ht="18.75" x14ac:dyDescent="0.3">
      <c r="A30" s="9">
        <v>45051</v>
      </c>
      <c r="B30" s="4"/>
      <c r="C30" s="4"/>
      <c r="D30" s="4"/>
      <c r="E30" s="4"/>
      <c r="F30" s="4"/>
      <c r="G30" s="4">
        <f>SUM(G3:G29)</f>
        <v>976</v>
      </c>
      <c r="H30" s="4">
        <f>SUM(H3:H29)</f>
        <v>3172</v>
      </c>
    </row>
  </sheetData>
  <sheetProtection selectLockedCells="1" selectUnlockedCells="1"/>
  <mergeCells count="1">
    <mergeCell ref="A1:H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workbookViewId="0">
      <selection activeCell="A12" sqref="A12:E24"/>
    </sheetView>
  </sheetViews>
  <sheetFormatPr defaultColWidth="8.7109375" defaultRowHeight="15" x14ac:dyDescent="0.25"/>
  <cols>
    <col min="1" max="1" width="8.7109375" style="1"/>
    <col min="2" max="2" width="42.7109375" style="1" customWidth="1"/>
    <col min="3" max="4" width="8.7109375" style="1"/>
    <col min="5" max="5" width="24.7109375" style="1" customWidth="1"/>
    <col min="6" max="16384" width="8.7109375" style="1"/>
  </cols>
  <sheetData>
    <row r="1" spans="1:6" ht="33.75" x14ac:dyDescent="0.5">
      <c r="A1" s="110" t="s">
        <v>214</v>
      </c>
      <c r="B1" s="110"/>
      <c r="C1" s="110"/>
    </row>
    <row r="2" spans="1:6" x14ac:dyDescent="0.25">
      <c r="A2" s="1">
        <v>1897</v>
      </c>
      <c r="B2" s="31" t="s">
        <v>215</v>
      </c>
      <c r="D2" s="1">
        <v>35</v>
      </c>
      <c r="E2" s="28">
        <v>42327</v>
      </c>
    </row>
    <row r="3" spans="1:6" x14ac:dyDescent="0.25">
      <c r="A3" s="1">
        <v>1907</v>
      </c>
      <c r="B3" s="31" t="s">
        <v>216</v>
      </c>
      <c r="D3" s="1">
        <v>25</v>
      </c>
      <c r="E3" s="28">
        <v>42327</v>
      </c>
    </row>
    <row r="4" spans="1:6" x14ac:dyDescent="0.25">
      <c r="A4" s="1">
        <v>1921</v>
      </c>
      <c r="B4" s="31" t="s">
        <v>217</v>
      </c>
    </row>
    <row r="5" spans="1:6" x14ac:dyDescent="0.25">
      <c r="A5" s="8">
        <v>1932</v>
      </c>
      <c r="B5" s="32" t="s">
        <v>218</v>
      </c>
      <c r="C5" s="8"/>
    </row>
    <row r="6" spans="1:6" x14ac:dyDescent="0.25">
      <c r="A6" s="8">
        <v>1938</v>
      </c>
      <c r="B6" s="32" t="s">
        <v>219</v>
      </c>
      <c r="C6" s="8"/>
    </row>
    <row r="8" spans="1:6" ht="33.75" x14ac:dyDescent="0.5">
      <c r="A8" s="110" t="s">
        <v>195</v>
      </c>
      <c r="B8" s="110"/>
      <c r="C8" s="110"/>
      <c r="D8" s="27"/>
      <c r="E8" s="27"/>
      <c r="F8" s="27"/>
    </row>
    <row r="9" spans="1:6" x14ac:dyDescent="0.25">
      <c r="A9" s="1">
        <v>1906</v>
      </c>
      <c r="B9" s="1" t="s">
        <v>196</v>
      </c>
      <c r="C9" s="1" t="s">
        <v>69</v>
      </c>
      <c r="D9" s="1">
        <v>95</v>
      </c>
      <c r="E9" s="28">
        <v>42364</v>
      </c>
    </row>
    <row r="10" spans="1:6" x14ac:dyDescent="0.25">
      <c r="A10" s="1">
        <v>1907</v>
      </c>
      <c r="B10" s="1" t="s">
        <v>197</v>
      </c>
      <c r="C10" s="1" t="s">
        <v>69</v>
      </c>
      <c r="D10" s="1">
        <v>123</v>
      </c>
      <c r="E10" s="28">
        <v>43420</v>
      </c>
      <c r="F10" s="1" t="s">
        <v>198</v>
      </c>
    </row>
    <row r="12" spans="1:6" ht="33.75" x14ac:dyDescent="0.5">
      <c r="A12" s="110" t="s">
        <v>220</v>
      </c>
      <c r="B12" s="110"/>
      <c r="C12" s="110"/>
    </row>
    <row r="13" spans="1:6" x14ac:dyDescent="0.25">
      <c r="A13" s="8">
        <v>1888</v>
      </c>
      <c r="B13" s="32" t="s">
        <v>221</v>
      </c>
      <c r="C13" s="8"/>
      <c r="D13" s="8"/>
      <c r="E13" s="8"/>
    </row>
    <row r="14" spans="1:6" x14ac:dyDescent="0.25">
      <c r="A14" s="1">
        <v>1892</v>
      </c>
      <c r="B14" s="31" t="s">
        <v>216</v>
      </c>
      <c r="C14" s="1" t="s">
        <v>2</v>
      </c>
      <c r="D14" s="1">
        <v>40</v>
      </c>
      <c r="E14" s="28">
        <v>43420</v>
      </c>
    </row>
    <row r="15" spans="1:6" x14ac:dyDescent="0.25">
      <c r="A15" s="33">
        <v>1897</v>
      </c>
    </row>
    <row r="16" spans="1:6" x14ac:dyDescent="0.25">
      <c r="A16" s="31">
        <v>1903</v>
      </c>
      <c r="B16" s="31" t="s">
        <v>222</v>
      </c>
      <c r="C16" s="1" t="s">
        <v>2</v>
      </c>
      <c r="D16" s="1">
        <v>43</v>
      </c>
      <c r="E16" s="28">
        <v>43420</v>
      </c>
    </row>
    <row r="17" spans="1:5" x14ac:dyDescent="0.25">
      <c r="A17" s="8">
        <v>1906</v>
      </c>
      <c r="B17" s="32" t="s">
        <v>223</v>
      </c>
    </row>
    <row r="18" spans="1:5" x14ac:dyDescent="0.25">
      <c r="A18" s="1">
        <v>1912</v>
      </c>
      <c r="B18" s="31" t="s">
        <v>224</v>
      </c>
      <c r="C18" s="1" t="s">
        <v>2</v>
      </c>
      <c r="D18" s="1">
        <v>60</v>
      </c>
      <c r="E18" s="28">
        <v>42364</v>
      </c>
    </row>
    <row r="19" spans="1:5" x14ac:dyDescent="0.25">
      <c r="A19" s="8">
        <v>1923</v>
      </c>
      <c r="B19" s="32" t="s">
        <v>225</v>
      </c>
    </row>
    <row r="20" spans="1:5" x14ac:dyDescent="0.25">
      <c r="A20" s="1">
        <v>1930</v>
      </c>
      <c r="B20" s="31" t="s">
        <v>226</v>
      </c>
      <c r="C20" s="1" t="s">
        <v>2</v>
      </c>
      <c r="D20" s="1">
        <v>11</v>
      </c>
      <c r="E20" s="28">
        <v>43420</v>
      </c>
    </row>
    <row r="21" spans="1:5" x14ac:dyDescent="0.25">
      <c r="A21" s="1">
        <v>1937</v>
      </c>
      <c r="B21" s="31" t="s">
        <v>221</v>
      </c>
      <c r="C21" s="1" t="s">
        <v>2</v>
      </c>
      <c r="D21" s="1">
        <v>12</v>
      </c>
      <c r="E21" s="28">
        <v>43420</v>
      </c>
    </row>
    <row r="22" spans="1:5" x14ac:dyDescent="0.25">
      <c r="A22" s="1">
        <v>1945</v>
      </c>
      <c r="B22" s="31" t="s">
        <v>227</v>
      </c>
      <c r="C22" s="1" t="s">
        <v>2</v>
      </c>
      <c r="D22" s="1">
        <v>14</v>
      </c>
      <c r="E22" s="28">
        <v>43420</v>
      </c>
    </row>
    <row r="23" spans="1:5" x14ac:dyDescent="0.25">
      <c r="A23" s="1">
        <v>1953</v>
      </c>
      <c r="B23" s="31" t="s">
        <v>228</v>
      </c>
      <c r="C23" s="1" t="s">
        <v>2</v>
      </c>
      <c r="D23" s="1">
        <v>36</v>
      </c>
      <c r="E23" s="28">
        <v>43420</v>
      </c>
    </row>
    <row r="24" spans="1:5" x14ac:dyDescent="0.25">
      <c r="A24" s="1">
        <v>1958</v>
      </c>
      <c r="B24" s="31" t="s">
        <v>229</v>
      </c>
      <c r="C24" s="1" t="s">
        <v>2</v>
      </c>
      <c r="D24" s="1">
        <v>12</v>
      </c>
      <c r="E24" s="28">
        <v>43420</v>
      </c>
    </row>
  </sheetData>
  <sheetProtection selectLockedCells="1" selectUnlockedCells="1"/>
  <mergeCells count="3">
    <mergeCell ref="A1:C1"/>
    <mergeCell ref="A8:C8"/>
    <mergeCell ref="A12:C12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85C7-8A4B-4423-9162-C75CE2A8D9B4}">
  <dimension ref="A1:I5"/>
  <sheetViews>
    <sheetView workbookViewId="0">
      <selection activeCell="C5" sqref="C5"/>
    </sheetView>
  </sheetViews>
  <sheetFormatPr defaultRowHeight="12.75" x14ac:dyDescent="0.2"/>
  <sheetData>
    <row r="1" spans="1:9" s="1" customFormat="1" ht="33.75" x14ac:dyDescent="0.5">
      <c r="A1" s="110" t="s">
        <v>194</v>
      </c>
      <c r="B1" s="110"/>
      <c r="C1" s="110"/>
      <c r="D1" s="110"/>
      <c r="E1" s="110"/>
      <c r="F1" s="110"/>
      <c r="G1" s="110"/>
      <c r="H1" s="110"/>
      <c r="I1" s="110"/>
    </row>
    <row r="2" spans="1:9" s="1" customFormat="1" ht="15" x14ac:dyDescent="0.25">
      <c r="A2" s="2">
        <v>1958</v>
      </c>
      <c r="B2" s="1" t="s">
        <v>347</v>
      </c>
    </row>
    <row r="3" spans="1:9" s="1" customFormat="1" ht="15" x14ac:dyDescent="0.25">
      <c r="A3" s="2">
        <v>1961</v>
      </c>
      <c r="B3" s="1" t="s">
        <v>346</v>
      </c>
    </row>
    <row r="4" spans="1:9" x14ac:dyDescent="0.2">
      <c r="A4">
        <v>1956</v>
      </c>
      <c r="B4" t="s">
        <v>345</v>
      </c>
    </row>
    <row r="5" spans="1:9" x14ac:dyDescent="0.2">
      <c r="A5">
        <v>1955</v>
      </c>
      <c r="B5" t="s">
        <v>346</v>
      </c>
    </row>
  </sheetData>
  <mergeCells count="1">
    <mergeCell ref="A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8"/>
  <sheetViews>
    <sheetView workbookViewId="0">
      <selection activeCell="D22" sqref="D22"/>
    </sheetView>
  </sheetViews>
  <sheetFormatPr defaultColWidth="11.5703125" defaultRowHeight="14.25" x14ac:dyDescent="0.2"/>
  <cols>
    <col min="1" max="1" width="11.5703125" style="34"/>
    <col min="2" max="2" width="11.5703125" style="35"/>
    <col min="3" max="3" width="11.5703125" style="36"/>
  </cols>
  <sheetData>
    <row r="1" spans="1:9" s="37" customFormat="1" ht="33.75" x14ac:dyDescent="0.5">
      <c r="A1" s="115" t="s">
        <v>230</v>
      </c>
      <c r="B1" s="115"/>
      <c r="C1" s="115"/>
      <c r="D1" s="115"/>
      <c r="E1" s="115"/>
      <c r="F1" s="115"/>
      <c r="G1" s="115"/>
      <c r="H1" s="115"/>
      <c r="I1" s="115"/>
    </row>
    <row r="2" spans="1:9" ht="18" x14ac:dyDescent="0.25">
      <c r="A2" s="114" t="s">
        <v>231</v>
      </c>
      <c r="B2" s="114"/>
      <c r="C2" s="114"/>
      <c r="D2" s="114"/>
      <c r="E2" s="82"/>
      <c r="F2" s="82"/>
      <c r="G2" s="83"/>
      <c r="H2" s="84"/>
      <c r="I2" s="84"/>
    </row>
    <row r="3" spans="1:9" ht="18" x14ac:dyDescent="0.25">
      <c r="A3" s="85">
        <v>1940</v>
      </c>
      <c r="B3" s="86" t="s">
        <v>232</v>
      </c>
      <c r="C3" s="87">
        <v>6.5</v>
      </c>
      <c r="D3" s="83">
        <v>13</v>
      </c>
      <c r="E3" s="83"/>
      <c r="F3" s="114" t="s">
        <v>172</v>
      </c>
      <c r="G3" s="114"/>
      <c r="H3" s="114"/>
      <c r="I3" s="114"/>
    </row>
    <row r="4" spans="1:9" ht="18" x14ac:dyDescent="0.25">
      <c r="A4" s="85"/>
      <c r="B4" s="86"/>
      <c r="C4" s="87"/>
      <c r="D4" s="83"/>
      <c r="E4" s="83"/>
      <c r="F4" s="87">
        <v>1927</v>
      </c>
      <c r="G4" s="86" t="s">
        <v>6</v>
      </c>
      <c r="H4" s="87">
        <v>9.5</v>
      </c>
      <c r="I4" s="83">
        <v>20</v>
      </c>
    </row>
    <row r="5" spans="1:9" ht="18" x14ac:dyDescent="0.25">
      <c r="A5" s="114" t="s">
        <v>170</v>
      </c>
      <c r="B5" s="114"/>
      <c r="C5" s="114"/>
      <c r="D5" s="114"/>
      <c r="E5" s="82"/>
      <c r="F5" s="87">
        <v>1939</v>
      </c>
      <c r="G5" s="86" t="s">
        <v>19</v>
      </c>
      <c r="H5" s="87">
        <v>2</v>
      </c>
      <c r="I5" s="83">
        <v>3</v>
      </c>
    </row>
    <row r="6" spans="1:9" ht="18" x14ac:dyDescent="0.25">
      <c r="A6" s="85" t="s">
        <v>233</v>
      </c>
      <c r="B6" s="88" t="s">
        <v>232</v>
      </c>
      <c r="C6" s="85">
        <v>3.9</v>
      </c>
      <c r="D6" s="85">
        <v>14</v>
      </c>
      <c r="E6" s="81"/>
      <c r="F6" s="89">
        <v>1941</v>
      </c>
      <c r="G6" s="86" t="s">
        <v>6</v>
      </c>
      <c r="H6" s="89">
        <v>3</v>
      </c>
      <c r="I6" s="84">
        <v>8</v>
      </c>
    </row>
    <row r="7" spans="1:9" ht="18" x14ac:dyDescent="0.25">
      <c r="A7" s="85">
        <v>1943</v>
      </c>
      <c r="B7" s="88" t="s">
        <v>19</v>
      </c>
      <c r="C7" s="85">
        <v>1</v>
      </c>
      <c r="D7" s="85">
        <v>2</v>
      </c>
      <c r="E7" s="81"/>
      <c r="F7" s="89">
        <v>1948</v>
      </c>
      <c r="G7" s="90" t="s">
        <v>4</v>
      </c>
      <c r="H7" s="89">
        <v>2</v>
      </c>
      <c r="I7" s="84">
        <v>4</v>
      </c>
    </row>
    <row r="8" spans="1:9" ht="18" x14ac:dyDescent="0.25">
      <c r="A8" s="85">
        <v>1945</v>
      </c>
      <c r="B8" s="88" t="s">
        <v>19</v>
      </c>
      <c r="C8" s="85">
        <v>1</v>
      </c>
      <c r="D8" s="85">
        <v>2</v>
      </c>
      <c r="E8" s="81"/>
      <c r="F8" s="89">
        <v>1950</v>
      </c>
      <c r="G8" s="90" t="s">
        <v>241</v>
      </c>
      <c r="H8" s="89">
        <v>0.5</v>
      </c>
      <c r="I8" s="84">
        <v>2</v>
      </c>
    </row>
    <row r="9" spans="1:9" ht="18" x14ac:dyDescent="0.25">
      <c r="A9" s="85">
        <v>1961</v>
      </c>
      <c r="B9" s="86" t="s">
        <v>4</v>
      </c>
      <c r="C9" s="85"/>
      <c r="D9" s="85">
        <v>3</v>
      </c>
      <c r="E9" s="81"/>
      <c r="F9" s="89">
        <v>1953</v>
      </c>
      <c r="G9" s="90" t="s">
        <v>4</v>
      </c>
      <c r="H9" s="89">
        <v>2.5</v>
      </c>
      <c r="I9" s="84">
        <v>5</v>
      </c>
    </row>
    <row r="10" spans="1:9" ht="18" x14ac:dyDescent="0.25">
      <c r="A10" s="85">
        <v>1961</v>
      </c>
      <c r="B10" s="88" t="s">
        <v>2</v>
      </c>
      <c r="C10" s="85">
        <v>1.5</v>
      </c>
      <c r="D10" s="85">
        <v>6</v>
      </c>
      <c r="E10" s="81"/>
      <c r="F10" s="89">
        <v>1961</v>
      </c>
      <c r="G10" s="90" t="s">
        <v>4</v>
      </c>
      <c r="H10" s="89">
        <v>1.5</v>
      </c>
      <c r="I10" s="84">
        <v>4</v>
      </c>
    </row>
    <row r="11" spans="1:9" ht="18" x14ac:dyDescent="0.25">
      <c r="A11" s="84">
        <v>1962</v>
      </c>
      <c r="B11" s="90" t="s">
        <v>2</v>
      </c>
      <c r="C11" s="87">
        <v>1</v>
      </c>
      <c r="D11" s="83">
        <v>3</v>
      </c>
      <c r="E11" s="83"/>
      <c r="F11" s="89" t="s">
        <v>239</v>
      </c>
      <c r="G11" s="90"/>
      <c r="H11" s="89"/>
      <c r="I11" s="84"/>
    </row>
    <row r="12" spans="1:9" ht="18" x14ac:dyDescent="0.25">
      <c r="A12" s="84"/>
      <c r="B12" s="90"/>
      <c r="C12" s="87"/>
      <c r="D12" s="83"/>
      <c r="E12" s="83"/>
      <c r="F12" s="89" t="s">
        <v>240</v>
      </c>
      <c r="G12" s="90"/>
      <c r="H12" s="89"/>
      <c r="I12" s="84"/>
    </row>
    <row r="13" spans="1:9" ht="18" x14ac:dyDescent="0.25">
      <c r="A13" s="114" t="s">
        <v>171</v>
      </c>
      <c r="B13" s="114"/>
      <c r="C13" s="114"/>
      <c r="D13" s="114"/>
      <c r="E13" s="82"/>
      <c r="F13" s="89"/>
      <c r="G13" s="90"/>
      <c r="H13" s="89"/>
      <c r="I13" s="84"/>
    </row>
    <row r="14" spans="1:9" ht="18" x14ac:dyDescent="0.25">
      <c r="A14" s="85" t="s">
        <v>234</v>
      </c>
      <c r="B14" s="86" t="s">
        <v>19</v>
      </c>
      <c r="C14" s="87">
        <v>30</v>
      </c>
      <c r="D14" s="83">
        <v>80</v>
      </c>
      <c r="E14" s="83"/>
      <c r="F14" s="114" t="s">
        <v>242</v>
      </c>
      <c r="G14" s="114"/>
      <c r="H14" s="114"/>
      <c r="I14" s="114"/>
    </row>
    <row r="15" spans="1:9" ht="18" x14ac:dyDescent="0.25">
      <c r="A15" s="87" t="s">
        <v>235</v>
      </c>
      <c r="B15" s="86" t="s">
        <v>4</v>
      </c>
      <c r="C15" s="87">
        <v>30</v>
      </c>
      <c r="D15" s="83">
        <v>90</v>
      </c>
      <c r="E15" s="83"/>
      <c r="F15" s="85">
        <v>1939</v>
      </c>
      <c r="G15" s="88" t="s">
        <v>19</v>
      </c>
      <c r="H15" s="85">
        <v>4</v>
      </c>
      <c r="I15" s="85">
        <v>17</v>
      </c>
    </row>
    <row r="16" spans="1:9" ht="18" x14ac:dyDescent="0.25">
      <c r="A16" s="87">
        <v>1935</v>
      </c>
      <c r="B16" s="86" t="s">
        <v>236</v>
      </c>
      <c r="C16" s="87">
        <v>7</v>
      </c>
      <c r="D16" s="83">
        <v>24</v>
      </c>
      <c r="E16" s="83"/>
      <c r="F16" s="85">
        <v>1943</v>
      </c>
      <c r="G16" s="88" t="s">
        <v>4</v>
      </c>
      <c r="H16" s="85">
        <v>4</v>
      </c>
      <c r="I16" s="85">
        <v>17</v>
      </c>
    </row>
    <row r="17" spans="1:9" ht="18" x14ac:dyDescent="0.25">
      <c r="A17" s="87">
        <v>1943</v>
      </c>
      <c r="B17" s="86" t="s">
        <v>2</v>
      </c>
      <c r="C17" s="87">
        <v>2</v>
      </c>
      <c r="D17" s="83">
        <v>14</v>
      </c>
      <c r="E17" s="83"/>
      <c r="F17" s="85">
        <v>1945</v>
      </c>
      <c r="G17" s="88" t="s">
        <v>132</v>
      </c>
      <c r="H17" s="85">
        <v>7</v>
      </c>
      <c r="I17" s="85">
        <v>45</v>
      </c>
    </row>
    <row r="18" spans="1:9" ht="18" x14ac:dyDescent="0.25">
      <c r="A18" s="87">
        <v>1950</v>
      </c>
      <c r="B18" s="86" t="s">
        <v>237</v>
      </c>
      <c r="C18" s="87">
        <v>1</v>
      </c>
      <c r="D18" s="83">
        <v>2</v>
      </c>
      <c r="E18" s="83"/>
      <c r="F18" s="85">
        <v>1948</v>
      </c>
      <c r="G18" s="88" t="s">
        <v>241</v>
      </c>
      <c r="H18" s="85">
        <v>1</v>
      </c>
      <c r="I18" s="85">
        <v>3</v>
      </c>
    </row>
    <row r="19" spans="1:9" ht="18" x14ac:dyDescent="0.25">
      <c r="A19" s="87">
        <v>1953</v>
      </c>
      <c r="B19" s="86" t="s">
        <v>19</v>
      </c>
      <c r="C19" s="87">
        <v>1</v>
      </c>
      <c r="D19" s="83">
        <v>3.5</v>
      </c>
      <c r="E19" s="83"/>
      <c r="F19" s="87">
        <v>1961</v>
      </c>
      <c r="G19" s="86" t="s">
        <v>4</v>
      </c>
      <c r="H19" s="87">
        <v>3</v>
      </c>
      <c r="I19" s="87">
        <v>7</v>
      </c>
    </row>
    <row r="20" spans="1:9" ht="18" x14ac:dyDescent="0.25">
      <c r="A20" s="87">
        <v>1958</v>
      </c>
      <c r="B20" s="86" t="s">
        <v>2</v>
      </c>
      <c r="C20" s="87">
        <v>5</v>
      </c>
      <c r="D20" s="83">
        <v>20</v>
      </c>
      <c r="E20" s="83"/>
      <c r="F20" s="89"/>
      <c r="G20" s="90"/>
      <c r="H20" s="89"/>
      <c r="I20" s="84"/>
    </row>
    <row r="21" spans="1:9" ht="18" x14ac:dyDescent="0.25">
      <c r="A21" s="87" t="s">
        <v>238</v>
      </c>
      <c r="B21" s="86" t="s">
        <v>2</v>
      </c>
      <c r="C21" s="87">
        <v>5</v>
      </c>
      <c r="D21" s="83">
        <v>20</v>
      </c>
      <c r="E21" s="83"/>
      <c r="F21" s="114" t="s">
        <v>173</v>
      </c>
      <c r="G21" s="114"/>
      <c r="H21" s="114"/>
      <c r="I21" s="114"/>
    </row>
    <row r="22" spans="1:9" ht="18" x14ac:dyDescent="0.25">
      <c r="A22" s="87">
        <v>1961</v>
      </c>
      <c r="B22" s="86" t="s">
        <v>2</v>
      </c>
      <c r="C22" s="87">
        <v>3</v>
      </c>
      <c r="D22" s="83">
        <v>18</v>
      </c>
      <c r="E22" s="84"/>
      <c r="F22" s="89">
        <v>1920</v>
      </c>
      <c r="G22" s="90" t="s">
        <v>205</v>
      </c>
      <c r="H22" s="89">
        <v>15</v>
      </c>
      <c r="I22" s="84">
        <v>30</v>
      </c>
    </row>
    <row r="23" spans="1:9" ht="18" x14ac:dyDescent="0.25">
      <c r="A23" s="87" t="s">
        <v>239</v>
      </c>
      <c r="B23" s="86" t="s">
        <v>2</v>
      </c>
      <c r="C23" s="87">
        <v>15</v>
      </c>
      <c r="D23" s="83">
        <v>45</v>
      </c>
      <c r="E23" s="84"/>
      <c r="F23" s="89">
        <v>1921</v>
      </c>
      <c r="G23" s="90" t="s">
        <v>205</v>
      </c>
      <c r="H23" s="89">
        <v>18</v>
      </c>
      <c r="I23" s="84">
        <v>40</v>
      </c>
    </row>
    <row r="24" spans="1:9" ht="18" x14ac:dyDescent="0.25">
      <c r="A24" s="87" t="s">
        <v>240</v>
      </c>
      <c r="B24" s="86" t="s">
        <v>2</v>
      </c>
      <c r="C24" s="87">
        <v>6.5</v>
      </c>
      <c r="D24" s="83">
        <v>25</v>
      </c>
      <c r="E24" s="84"/>
      <c r="F24" s="85" t="s">
        <v>243</v>
      </c>
      <c r="G24" s="88" t="s">
        <v>244</v>
      </c>
      <c r="H24" s="85">
        <v>3</v>
      </c>
      <c r="I24" s="85">
        <v>7</v>
      </c>
    </row>
    <row r="25" spans="1:9" ht="18" x14ac:dyDescent="0.25">
      <c r="A25" s="87"/>
      <c r="B25" s="86"/>
      <c r="C25" s="87"/>
      <c r="D25" s="83"/>
      <c r="E25" s="84"/>
      <c r="F25" s="87" t="s">
        <v>239</v>
      </c>
      <c r="G25" s="86" t="s">
        <v>245</v>
      </c>
      <c r="H25" s="87">
        <v>3</v>
      </c>
      <c r="I25" s="83">
        <v>8</v>
      </c>
    </row>
    <row r="26" spans="1:9" ht="18" x14ac:dyDescent="0.25">
      <c r="A26" s="89"/>
      <c r="B26" s="90"/>
      <c r="C26" s="89"/>
      <c r="D26" s="84"/>
      <c r="E26" s="82"/>
      <c r="F26" s="89"/>
      <c r="G26" s="90"/>
      <c r="H26" s="89"/>
      <c r="I26" s="84"/>
    </row>
    <row r="27" spans="1:9" ht="18" x14ac:dyDescent="0.25">
      <c r="A27" s="89"/>
      <c r="B27" s="90"/>
      <c r="C27" s="89"/>
      <c r="D27" s="84"/>
      <c r="E27" s="83"/>
      <c r="F27" s="89"/>
      <c r="G27" s="90"/>
      <c r="H27" s="89">
        <f>SUM(C3:C48)</f>
        <v>120.4</v>
      </c>
      <c r="I27" s="84">
        <f>SUM(D3:D48)</f>
        <v>384.5</v>
      </c>
    </row>
    <row r="28" spans="1:9" ht="15" x14ac:dyDescent="0.25">
      <c r="E28" s="1" t="s">
        <v>21</v>
      </c>
      <c r="F28" s="1"/>
      <c r="G28" s="1" t="s">
        <v>21</v>
      </c>
    </row>
    <row r="37" spans="5:7" ht="15" x14ac:dyDescent="0.25">
      <c r="E37" s="51"/>
      <c r="F37" s="51"/>
      <c r="G37" s="1"/>
    </row>
    <row r="38" spans="5:7" ht="16.5" x14ac:dyDescent="0.25">
      <c r="E38" s="38"/>
      <c r="F38" s="38"/>
      <c r="G38" s="1"/>
    </row>
    <row r="39" spans="5:7" ht="16.5" x14ac:dyDescent="0.25">
      <c r="E39" s="38"/>
      <c r="F39" s="38"/>
      <c r="G39" s="1"/>
    </row>
    <row r="40" spans="5:7" ht="16.5" x14ac:dyDescent="0.25">
      <c r="E40" s="38"/>
      <c r="F40" s="38"/>
      <c r="G40" s="1"/>
    </row>
    <row r="41" spans="5:7" ht="16.5" x14ac:dyDescent="0.25">
      <c r="E41" s="38"/>
      <c r="F41" s="38"/>
      <c r="G41" s="1"/>
    </row>
    <row r="42" spans="5:7" ht="15" x14ac:dyDescent="0.25">
      <c r="E42" s="1" t="s">
        <v>21</v>
      </c>
      <c r="F42" s="1"/>
      <c r="G42" s="1" t="s">
        <v>21</v>
      </c>
    </row>
    <row r="44" spans="5:7" ht="15" x14ac:dyDescent="0.25">
      <c r="E44" s="51"/>
      <c r="F44" s="51"/>
      <c r="G44" s="1"/>
    </row>
    <row r="47" spans="5:7" ht="16.5" x14ac:dyDescent="0.25">
      <c r="E47" s="38"/>
      <c r="F47" s="38"/>
      <c r="G47" s="1"/>
    </row>
    <row r="48" spans="5:7" ht="15" x14ac:dyDescent="0.25">
      <c r="E48" s="1"/>
      <c r="F48" s="1"/>
      <c r="G48" s="1"/>
    </row>
  </sheetData>
  <sheetProtection selectLockedCells="1" selectUnlockedCells="1"/>
  <mergeCells count="7">
    <mergeCell ref="F14:I14"/>
    <mergeCell ref="F21:I21"/>
    <mergeCell ref="A1:I1"/>
    <mergeCell ref="A2:D2"/>
    <mergeCell ref="A13:D13"/>
    <mergeCell ref="A5:D5"/>
    <mergeCell ref="F3:I3"/>
  </mergeCells>
  <pageMargins left="0.78749999999999998" right="0.78749999999999998" top="0.78749999999999998" bottom="1.0249999999999999" header="0.51180555555555551" footer="0.78749999999999998"/>
  <pageSetup firstPageNumber="0" orientation="landscape" horizontalDpi="4294967293" verticalDpi="300" r:id="rId1"/>
  <headerFooter alignWithMargins="0"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"/>
  <sheetViews>
    <sheetView tabSelected="1" workbookViewId="0">
      <selection activeCell="E36" sqref="E36"/>
    </sheetView>
  </sheetViews>
  <sheetFormatPr defaultColWidth="8.7109375" defaultRowHeight="15" x14ac:dyDescent="0.25"/>
  <cols>
    <col min="1" max="1" width="14.28515625" style="1" customWidth="1"/>
    <col min="2" max="2" width="52.5703125" style="1" customWidth="1"/>
    <col min="3" max="3" width="8.7109375" style="1"/>
    <col min="4" max="4" width="9.140625" style="1" customWidth="1"/>
    <col min="5" max="5" width="13.28515625" style="1" customWidth="1"/>
    <col min="6" max="16384" width="8.7109375" style="1"/>
  </cols>
  <sheetData>
    <row r="1" spans="1:7" ht="33.75" x14ac:dyDescent="0.5">
      <c r="A1" s="110" t="s">
        <v>246</v>
      </c>
      <c r="B1" s="110"/>
      <c r="C1" s="110"/>
      <c r="D1" s="110"/>
      <c r="E1" s="110"/>
    </row>
    <row r="2" spans="1:7" ht="18.75" x14ac:dyDescent="0.3">
      <c r="A2" s="116" t="s">
        <v>247</v>
      </c>
      <c r="B2" s="116"/>
      <c r="C2" s="116"/>
      <c r="D2" s="116"/>
      <c r="E2" s="116"/>
    </row>
    <row r="3" spans="1:7" ht="18.75" x14ac:dyDescent="0.3">
      <c r="A3" s="39"/>
      <c r="B3" s="39"/>
      <c r="C3" s="39"/>
      <c r="D3" s="39"/>
      <c r="E3" s="39"/>
    </row>
    <row r="4" spans="1:7" s="4" customFormat="1" ht="18.75" x14ac:dyDescent="0.3">
      <c r="A4" s="40">
        <v>1936</v>
      </c>
      <c r="B4" s="40" t="s">
        <v>248</v>
      </c>
      <c r="C4" s="41" t="s">
        <v>2</v>
      </c>
      <c r="D4" s="41"/>
      <c r="E4" s="42">
        <v>43325</v>
      </c>
      <c r="F4" s="4" t="s">
        <v>249</v>
      </c>
      <c r="G4" s="4">
        <v>60</v>
      </c>
    </row>
    <row r="5" spans="1:7" s="4" customFormat="1" ht="18.75" x14ac:dyDescent="0.3">
      <c r="A5" s="40">
        <v>1939</v>
      </c>
      <c r="B5" s="40" t="s">
        <v>250</v>
      </c>
      <c r="C5" s="41" t="s">
        <v>2</v>
      </c>
      <c r="D5" s="41">
        <v>285</v>
      </c>
      <c r="E5" s="42">
        <v>43267</v>
      </c>
      <c r="F5" s="4" t="s">
        <v>251</v>
      </c>
      <c r="G5" s="4">
        <v>325</v>
      </c>
    </row>
    <row r="6" spans="1:7" s="4" customFormat="1" ht="18.75" x14ac:dyDescent="0.3">
      <c r="A6" s="40">
        <v>1939</v>
      </c>
      <c r="B6" s="40" t="s">
        <v>252</v>
      </c>
      <c r="C6" s="41" t="s">
        <v>2</v>
      </c>
      <c r="D6" s="41"/>
      <c r="E6" s="42">
        <v>43325</v>
      </c>
      <c r="F6" s="4" t="s">
        <v>253</v>
      </c>
      <c r="G6" s="4">
        <v>130</v>
      </c>
    </row>
    <row r="7" spans="1:7" s="4" customFormat="1" ht="18.75" x14ac:dyDescent="0.3">
      <c r="A7" s="40">
        <v>1941</v>
      </c>
      <c r="B7" s="40" t="s">
        <v>254</v>
      </c>
      <c r="C7" s="41" t="s">
        <v>2</v>
      </c>
      <c r="D7" s="41">
        <v>50</v>
      </c>
      <c r="E7" s="42">
        <v>42940</v>
      </c>
      <c r="F7" s="4" t="s">
        <v>255</v>
      </c>
      <c r="G7" s="4">
        <v>80</v>
      </c>
    </row>
    <row r="8" spans="1:7" s="4" customFormat="1" ht="18.75" x14ac:dyDescent="0.3">
      <c r="A8" s="40">
        <v>1944</v>
      </c>
      <c r="B8" s="40" t="s">
        <v>256</v>
      </c>
      <c r="C8" s="41" t="s">
        <v>2</v>
      </c>
      <c r="D8" s="41">
        <v>40</v>
      </c>
      <c r="E8" s="42">
        <v>43578</v>
      </c>
      <c r="F8" s="4" t="s">
        <v>257</v>
      </c>
      <c r="G8" s="4">
        <v>70</v>
      </c>
    </row>
    <row r="9" spans="1:7" s="4" customFormat="1" ht="18.75" x14ac:dyDescent="0.3">
      <c r="A9" s="40">
        <v>1948</v>
      </c>
      <c r="B9" s="40" t="s">
        <v>258</v>
      </c>
      <c r="C9" s="41" t="s">
        <v>36</v>
      </c>
      <c r="D9" s="41"/>
      <c r="E9" s="42">
        <v>43325</v>
      </c>
      <c r="F9" s="4" t="s">
        <v>259</v>
      </c>
      <c r="G9" s="4">
        <v>25</v>
      </c>
    </row>
    <row r="10" spans="1:7" ht="18.75" x14ac:dyDescent="0.3">
      <c r="A10" s="40">
        <v>1963</v>
      </c>
      <c r="B10" s="40" t="s">
        <v>260</v>
      </c>
      <c r="C10" s="43" t="s">
        <v>36</v>
      </c>
      <c r="D10" s="43">
        <v>25</v>
      </c>
      <c r="E10" s="42">
        <v>43325</v>
      </c>
      <c r="F10" s="4" t="s">
        <v>261</v>
      </c>
      <c r="G10" s="4">
        <v>25</v>
      </c>
    </row>
    <row r="11" spans="1:7" ht="18.75" x14ac:dyDescent="0.3">
      <c r="A11" s="40"/>
      <c r="B11" s="40"/>
      <c r="C11" s="43"/>
      <c r="D11" s="43"/>
      <c r="E11" s="42"/>
      <c r="F11" s="4"/>
      <c r="G11" s="4"/>
    </row>
    <row r="12" spans="1:7" ht="26.25" x14ac:dyDescent="0.4">
      <c r="A12" s="44" t="s">
        <v>262</v>
      </c>
      <c r="G12" s="1">
        <f>SUM(G4:G10)</f>
        <v>715</v>
      </c>
    </row>
    <row r="14" spans="1:7" ht="51" x14ac:dyDescent="0.25">
      <c r="A14" s="45">
        <v>1934</v>
      </c>
      <c r="B14" s="46" t="s">
        <v>263</v>
      </c>
      <c r="C14" s="46">
        <v>20</v>
      </c>
      <c r="D14" s="47">
        <v>32789</v>
      </c>
      <c r="E14" s="46" t="s">
        <v>264</v>
      </c>
      <c r="F14" s="48" t="s">
        <v>265</v>
      </c>
      <c r="G14" s="46" t="s">
        <v>266</v>
      </c>
    </row>
    <row r="15" spans="1:7" ht="38.25" x14ac:dyDescent="0.25">
      <c r="A15" s="45">
        <v>1939</v>
      </c>
      <c r="B15" s="46" t="s">
        <v>263</v>
      </c>
      <c r="C15" s="46">
        <v>21</v>
      </c>
      <c r="D15" s="47">
        <v>40000</v>
      </c>
      <c r="E15" s="46" t="s">
        <v>267</v>
      </c>
      <c r="F15" s="48" t="s">
        <v>268</v>
      </c>
      <c r="G15" s="49" t="s">
        <v>266</v>
      </c>
    </row>
    <row r="16" spans="1:7" x14ac:dyDescent="0.25">
      <c r="A16" s="3" t="s">
        <v>269</v>
      </c>
    </row>
    <row r="17" spans="1:1" x14ac:dyDescent="0.25">
      <c r="A17" s="3">
        <v>1963</v>
      </c>
    </row>
  </sheetData>
  <sheetProtection selectLockedCells="1" selectUnlockedCells="1"/>
  <mergeCells count="2">
    <mergeCell ref="A1:E1"/>
    <mergeCell ref="A2:E2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opLeftCell="A52" workbookViewId="0">
      <selection sqref="A1:H1"/>
    </sheetView>
  </sheetViews>
  <sheetFormatPr defaultColWidth="8.7109375" defaultRowHeight="15" x14ac:dyDescent="0.25"/>
  <cols>
    <col min="1" max="1" width="8.7109375" style="1"/>
    <col min="2" max="2" width="12.140625" style="1" customWidth="1"/>
    <col min="3" max="16384" width="8.7109375" style="1"/>
  </cols>
  <sheetData>
    <row r="1" spans="1:8" ht="33.75" x14ac:dyDescent="0.5">
      <c r="A1" s="110" t="s">
        <v>139</v>
      </c>
      <c r="B1" s="110"/>
      <c r="C1" s="110"/>
      <c r="D1" s="110"/>
      <c r="E1" s="110"/>
      <c r="F1" s="110"/>
      <c r="G1" s="110"/>
      <c r="H1" s="110"/>
    </row>
    <row r="2" spans="1:8" x14ac:dyDescent="0.25">
      <c r="A2" s="2"/>
    </row>
    <row r="3" spans="1:8" x14ac:dyDescent="0.25">
      <c r="A3" s="2">
        <v>1907</v>
      </c>
      <c r="B3" s="20">
        <v>1254000</v>
      </c>
      <c r="C3" s="1">
        <v>2</v>
      </c>
      <c r="D3" s="1">
        <v>4</v>
      </c>
      <c r="E3" s="1">
        <v>10</v>
      </c>
      <c r="F3" s="1">
        <f>(G3+E3)/2</f>
        <v>15</v>
      </c>
      <c r="G3" s="1">
        <v>20</v>
      </c>
      <c r="H3" s="1">
        <v>35</v>
      </c>
    </row>
    <row r="4" spans="1:8" x14ac:dyDescent="0.25">
      <c r="A4" s="2">
        <v>1908</v>
      </c>
      <c r="B4" s="20">
        <v>8363000</v>
      </c>
      <c r="C4" s="1">
        <v>1</v>
      </c>
      <c r="D4" s="1">
        <v>3</v>
      </c>
      <c r="E4" s="1">
        <v>6</v>
      </c>
      <c r="F4" s="1">
        <f>(G4+E4)/2</f>
        <v>10.5</v>
      </c>
      <c r="G4" s="1">
        <v>15</v>
      </c>
      <c r="H4" s="1">
        <v>25</v>
      </c>
    </row>
    <row r="5" spans="1:8" x14ac:dyDescent="0.25">
      <c r="A5" s="2"/>
    </row>
    <row r="6" spans="1:8" x14ac:dyDescent="0.25">
      <c r="A6" s="2"/>
    </row>
    <row r="7" spans="1:8" x14ac:dyDescent="0.25">
      <c r="A7" s="21">
        <v>1908</v>
      </c>
      <c r="B7" s="20">
        <v>9600000</v>
      </c>
      <c r="C7" s="1">
        <v>0.30000000000000004</v>
      </c>
      <c r="D7" s="1">
        <v>0.5</v>
      </c>
      <c r="E7" s="1">
        <v>1</v>
      </c>
      <c r="F7" s="1">
        <f>(G7+E7)/2</f>
        <v>1.5</v>
      </c>
      <c r="G7" s="1">
        <v>2</v>
      </c>
      <c r="H7" s="22">
        <v>3.5</v>
      </c>
    </row>
    <row r="8" spans="1:8" x14ac:dyDescent="0.25">
      <c r="A8" s="21">
        <v>1909</v>
      </c>
      <c r="B8" s="20">
        <v>4800000</v>
      </c>
      <c r="C8" s="1">
        <v>0.4</v>
      </c>
      <c r="D8" s="1">
        <v>0.8</v>
      </c>
      <c r="E8" s="1">
        <v>1.5</v>
      </c>
      <c r="F8" s="1">
        <f>(G8+E8)/2</f>
        <v>3.25</v>
      </c>
      <c r="G8" s="1">
        <v>5</v>
      </c>
      <c r="H8" s="22">
        <v>9</v>
      </c>
    </row>
    <row r="9" spans="1:8" x14ac:dyDescent="0.25">
      <c r="A9" s="2">
        <v>1910</v>
      </c>
      <c r="B9" s="20">
        <v>7200000</v>
      </c>
      <c r="C9" s="1">
        <v>0.5</v>
      </c>
      <c r="D9" s="1">
        <v>1</v>
      </c>
      <c r="E9" s="1">
        <v>2</v>
      </c>
      <c r="F9" s="1">
        <f>(G9+E9)/2</f>
        <v>4.75</v>
      </c>
      <c r="G9" s="1">
        <v>7.5</v>
      </c>
      <c r="H9" s="1">
        <v>12.5</v>
      </c>
    </row>
    <row r="10" spans="1:8" x14ac:dyDescent="0.25">
      <c r="A10" s="2"/>
    </row>
    <row r="11" spans="1:8" x14ac:dyDescent="0.25">
      <c r="A11" s="2"/>
    </row>
    <row r="12" spans="1:8" x14ac:dyDescent="0.25">
      <c r="A12" s="21" t="s">
        <v>140</v>
      </c>
      <c r="B12" s="20">
        <v>7200000</v>
      </c>
      <c r="C12" s="1">
        <v>1.5</v>
      </c>
      <c r="D12" s="1">
        <v>3.5</v>
      </c>
      <c r="E12" s="22">
        <v>7.5</v>
      </c>
      <c r="F12" s="1">
        <f>(G12+E12)/2</f>
        <v>11.25</v>
      </c>
      <c r="G12" s="1">
        <v>15</v>
      </c>
      <c r="H12" s="1">
        <v>28</v>
      </c>
    </row>
    <row r="13" spans="1:8" x14ac:dyDescent="0.25">
      <c r="A13" s="2"/>
      <c r="B13" s="20"/>
    </row>
    <row r="14" spans="1:8" x14ac:dyDescent="0.25">
      <c r="A14" s="2" t="s">
        <v>141</v>
      </c>
      <c r="B14" s="20">
        <v>10800000</v>
      </c>
      <c r="C14" s="1">
        <v>0.30000000000000004</v>
      </c>
      <c r="D14" s="1">
        <v>0.8</v>
      </c>
      <c r="E14" s="1">
        <v>1.5</v>
      </c>
      <c r="F14" s="1">
        <f t="shared" ref="F14:F42" si="0">(G14+E14)/2</f>
        <v>2.5</v>
      </c>
      <c r="G14" s="1">
        <v>3.5</v>
      </c>
      <c r="H14" s="1">
        <v>7</v>
      </c>
    </row>
    <row r="15" spans="1:8" x14ac:dyDescent="0.25">
      <c r="A15" s="2">
        <v>1913</v>
      </c>
      <c r="B15" s="20">
        <v>4632000</v>
      </c>
      <c r="C15" s="1">
        <v>1</v>
      </c>
      <c r="D15" s="1">
        <v>2</v>
      </c>
      <c r="E15" s="1">
        <v>3.5</v>
      </c>
      <c r="F15" s="1">
        <f t="shared" si="0"/>
        <v>5</v>
      </c>
      <c r="G15" s="1">
        <v>6.5</v>
      </c>
      <c r="H15" s="1">
        <v>11.5</v>
      </c>
    </row>
    <row r="16" spans="1:8" x14ac:dyDescent="0.25">
      <c r="A16" s="21" t="s">
        <v>142</v>
      </c>
      <c r="B16" s="20">
        <v>1080000</v>
      </c>
      <c r="C16" s="1">
        <v>0.30000000000000004</v>
      </c>
      <c r="D16" s="1">
        <v>0.8</v>
      </c>
      <c r="E16" s="1">
        <v>1.5</v>
      </c>
      <c r="F16" s="1">
        <f t="shared" si="0"/>
        <v>2.5</v>
      </c>
      <c r="G16" s="22">
        <v>3.5</v>
      </c>
      <c r="H16" s="1">
        <v>7</v>
      </c>
    </row>
    <row r="17" spans="1:8" x14ac:dyDescent="0.25">
      <c r="A17" s="2">
        <v>1914</v>
      </c>
      <c r="B17" s="20">
        <v>1200000</v>
      </c>
      <c r="C17" s="1">
        <v>3</v>
      </c>
      <c r="D17" s="1">
        <v>5</v>
      </c>
      <c r="E17" s="1">
        <v>10</v>
      </c>
      <c r="F17" s="1">
        <f t="shared" si="0"/>
        <v>16.25</v>
      </c>
      <c r="G17" s="1">
        <v>22.5</v>
      </c>
      <c r="H17" s="1">
        <v>40</v>
      </c>
    </row>
    <row r="18" spans="1:8" x14ac:dyDescent="0.25">
      <c r="A18" s="2" t="s">
        <v>143</v>
      </c>
      <c r="B18" s="20">
        <v>20088000</v>
      </c>
      <c r="C18" s="1">
        <v>0.5</v>
      </c>
      <c r="D18" s="1">
        <v>1.2</v>
      </c>
      <c r="E18" s="1">
        <v>2</v>
      </c>
      <c r="F18" s="1">
        <f t="shared" si="0"/>
        <v>3.5</v>
      </c>
      <c r="G18" s="1">
        <v>5</v>
      </c>
      <c r="H18" s="1">
        <v>9</v>
      </c>
    </row>
    <row r="19" spans="1:8" x14ac:dyDescent="0.25">
      <c r="A19" s="2" t="s">
        <v>144</v>
      </c>
      <c r="B19" s="20">
        <v>10032000</v>
      </c>
      <c r="C19" s="1">
        <v>0.30000000000000004</v>
      </c>
      <c r="D19" s="1">
        <v>0.8</v>
      </c>
      <c r="E19" s="1">
        <v>1.5</v>
      </c>
      <c r="F19" s="1">
        <f t="shared" si="0"/>
        <v>3.25</v>
      </c>
      <c r="G19" s="1">
        <v>5</v>
      </c>
      <c r="H19" s="1">
        <v>9</v>
      </c>
    </row>
    <row r="20" spans="1:8" x14ac:dyDescent="0.25">
      <c r="A20" s="2" t="s">
        <v>145</v>
      </c>
      <c r="B20" s="20">
        <v>480000</v>
      </c>
      <c r="C20" s="1">
        <v>25</v>
      </c>
      <c r="D20" s="1">
        <v>40</v>
      </c>
      <c r="E20" s="1">
        <v>60</v>
      </c>
      <c r="F20" s="1">
        <f t="shared" si="0"/>
        <v>80</v>
      </c>
      <c r="G20" s="1">
        <v>100</v>
      </c>
      <c r="H20" s="1">
        <v>125</v>
      </c>
    </row>
    <row r="21" spans="1:8" x14ac:dyDescent="0.25">
      <c r="A21" s="2" t="s">
        <v>146</v>
      </c>
      <c r="B21" s="20">
        <v>9384000</v>
      </c>
      <c r="C21" s="1">
        <v>2</v>
      </c>
      <c r="D21" s="1">
        <v>3</v>
      </c>
      <c r="E21" s="1">
        <v>5</v>
      </c>
      <c r="F21" s="1">
        <f t="shared" si="0"/>
        <v>10</v>
      </c>
      <c r="G21" s="1">
        <v>15</v>
      </c>
      <c r="H21" s="1">
        <v>25</v>
      </c>
    </row>
    <row r="22" spans="1:8" x14ac:dyDescent="0.25">
      <c r="A22" s="2" t="s">
        <v>147</v>
      </c>
      <c r="B22" s="20">
        <v>912000</v>
      </c>
      <c r="C22" s="1">
        <v>1.2</v>
      </c>
      <c r="D22" s="1">
        <v>2</v>
      </c>
      <c r="E22" s="1">
        <v>4</v>
      </c>
      <c r="F22" s="1">
        <f t="shared" si="0"/>
        <v>5.75</v>
      </c>
      <c r="G22" s="1">
        <v>7.5</v>
      </c>
      <c r="H22" s="1">
        <v>13.5</v>
      </c>
    </row>
    <row r="23" spans="1:8" x14ac:dyDescent="0.25">
      <c r="A23" s="2" t="s">
        <v>148</v>
      </c>
      <c r="B23" s="20">
        <v>480000</v>
      </c>
      <c r="C23" s="1">
        <v>10</v>
      </c>
      <c r="D23" s="1">
        <v>25</v>
      </c>
      <c r="E23" s="1">
        <v>50</v>
      </c>
      <c r="F23" s="1">
        <f t="shared" si="0"/>
        <v>62.5</v>
      </c>
      <c r="G23" s="1">
        <v>75</v>
      </c>
      <c r="H23" s="1">
        <v>100</v>
      </c>
    </row>
    <row r="24" spans="1:8" x14ac:dyDescent="0.25">
      <c r="A24" s="21" t="s">
        <v>149</v>
      </c>
      <c r="B24" s="20">
        <v>1560000</v>
      </c>
      <c r="C24" s="1">
        <v>2</v>
      </c>
      <c r="D24" s="1">
        <v>3</v>
      </c>
      <c r="E24" s="1">
        <v>5</v>
      </c>
      <c r="F24" s="1">
        <f t="shared" si="0"/>
        <v>7.5</v>
      </c>
      <c r="G24" s="22">
        <v>10</v>
      </c>
      <c r="H24" s="1">
        <v>18</v>
      </c>
    </row>
    <row r="25" spans="1:8" x14ac:dyDescent="0.25">
      <c r="A25" s="2" t="s">
        <v>150</v>
      </c>
      <c r="B25" s="20">
        <v>12996000</v>
      </c>
      <c r="C25" s="1">
        <v>0.4</v>
      </c>
      <c r="D25" s="1">
        <v>1</v>
      </c>
      <c r="E25" s="1">
        <v>3</v>
      </c>
      <c r="F25" s="1">
        <f t="shared" si="0"/>
        <v>4</v>
      </c>
      <c r="G25" s="1">
        <v>5</v>
      </c>
      <c r="H25" s="1">
        <v>9</v>
      </c>
    </row>
    <row r="26" spans="1:8" x14ac:dyDescent="0.25">
      <c r="A26" s="2" t="s">
        <v>151</v>
      </c>
      <c r="B26" s="20">
        <v>7265000</v>
      </c>
      <c r="C26" s="1">
        <v>1</v>
      </c>
      <c r="D26" s="1">
        <v>1.8</v>
      </c>
      <c r="E26" s="1">
        <v>4.5</v>
      </c>
      <c r="F26" s="1">
        <f t="shared" si="0"/>
        <v>8.25</v>
      </c>
      <c r="G26" s="1">
        <v>12</v>
      </c>
      <c r="H26" s="1">
        <v>20</v>
      </c>
    </row>
    <row r="27" spans="1:8" x14ac:dyDescent="0.25">
      <c r="A27" s="2" t="s">
        <v>152</v>
      </c>
      <c r="B27" s="20">
        <v>12000000</v>
      </c>
      <c r="C27" s="1">
        <v>0.30000000000000004</v>
      </c>
      <c r="D27" s="1">
        <v>0.8</v>
      </c>
      <c r="E27" s="1">
        <v>1.5</v>
      </c>
      <c r="F27" s="1">
        <f t="shared" si="0"/>
        <v>3.25</v>
      </c>
      <c r="G27" s="1">
        <v>5</v>
      </c>
      <c r="H27" s="1">
        <v>9</v>
      </c>
    </row>
    <row r="28" spans="1:8" x14ac:dyDescent="0.25">
      <c r="A28" s="2">
        <v>1925</v>
      </c>
      <c r="B28" s="20">
        <v>2400000</v>
      </c>
      <c r="C28" s="1">
        <v>5</v>
      </c>
      <c r="D28" s="1">
        <v>10</v>
      </c>
      <c r="E28" s="1">
        <v>20</v>
      </c>
      <c r="F28" s="1">
        <f t="shared" si="0"/>
        <v>30</v>
      </c>
      <c r="G28" s="1">
        <v>40</v>
      </c>
      <c r="H28" s="1">
        <v>70</v>
      </c>
    </row>
    <row r="29" spans="1:8" x14ac:dyDescent="0.25">
      <c r="A29" s="2" t="s">
        <v>153</v>
      </c>
      <c r="B29" s="20">
        <v>12000000</v>
      </c>
      <c r="C29" s="1">
        <v>2</v>
      </c>
      <c r="D29" s="1">
        <v>3</v>
      </c>
      <c r="E29" s="1">
        <v>5</v>
      </c>
      <c r="F29" s="1">
        <f t="shared" si="0"/>
        <v>8.5</v>
      </c>
      <c r="G29" s="1">
        <v>12</v>
      </c>
      <c r="H29" s="1">
        <v>20</v>
      </c>
    </row>
    <row r="30" spans="1:8" x14ac:dyDescent="0.25">
      <c r="A30" s="2" t="s">
        <v>154</v>
      </c>
      <c r="B30" s="20">
        <v>12000000</v>
      </c>
      <c r="C30" s="1">
        <v>0.8</v>
      </c>
      <c r="D30" s="1">
        <v>1.5</v>
      </c>
      <c r="E30" s="1">
        <v>3</v>
      </c>
      <c r="F30" s="1">
        <f t="shared" si="0"/>
        <v>5.5</v>
      </c>
      <c r="G30" s="1">
        <v>8</v>
      </c>
      <c r="H30" s="1">
        <v>15</v>
      </c>
    </row>
    <row r="31" spans="1:8" x14ac:dyDescent="0.25">
      <c r="A31" s="21">
        <v>1926</v>
      </c>
      <c r="B31" s="20">
        <v>12000000</v>
      </c>
      <c r="C31" s="22">
        <v>0.8</v>
      </c>
      <c r="D31" s="22">
        <v>1.5</v>
      </c>
      <c r="E31" s="1">
        <v>2.5</v>
      </c>
      <c r="F31" s="1">
        <f t="shared" si="0"/>
        <v>4.25</v>
      </c>
      <c r="G31" s="1">
        <v>6</v>
      </c>
      <c r="H31" s="22">
        <v>10</v>
      </c>
    </row>
    <row r="32" spans="1:8" x14ac:dyDescent="0.25">
      <c r="A32" s="2">
        <v>1927</v>
      </c>
      <c r="B32" s="20">
        <v>3984000</v>
      </c>
      <c r="C32" s="1">
        <v>0.2</v>
      </c>
      <c r="D32" s="1">
        <v>0.5</v>
      </c>
      <c r="E32" s="1">
        <v>1.5</v>
      </c>
      <c r="F32" s="1">
        <f t="shared" si="0"/>
        <v>2.25</v>
      </c>
      <c r="G32" s="1">
        <v>3</v>
      </c>
      <c r="H32" s="1">
        <v>6</v>
      </c>
    </row>
    <row r="33" spans="1:8" x14ac:dyDescent="0.25">
      <c r="A33" s="21">
        <v>1928</v>
      </c>
      <c r="B33" s="20">
        <v>11760000</v>
      </c>
      <c r="C33" s="1">
        <v>0.2</v>
      </c>
      <c r="D33" s="1">
        <v>0.5</v>
      </c>
      <c r="E33" s="1">
        <v>1.5</v>
      </c>
      <c r="F33" s="1">
        <f t="shared" si="0"/>
        <v>2.25</v>
      </c>
      <c r="G33" s="22">
        <v>3</v>
      </c>
      <c r="H33" s="1">
        <v>6</v>
      </c>
    </row>
    <row r="34" spans="1:8" x14ac:dyDescent="0.25">
      <c r="A34" s="2" t="s">
        <v>155</v>
      </c>
      <c r="B34" s="20">
        <v>2964000</v>
      </c>
      <c r="C34" s="1">
        <v>0.2</v>
      </c>
      <c r="D34" s="1">
        <v>0.5</v>
      </c>
      <c r="E34" s="1">
        <v>1.5</v>
      </c>
      <c r="F34" s="1">
        <f t="shared" si="0"/>
        <v>2.25</v>
      </c>
      <c r="G34" s="1">
        <v>3</v>
      </c>
      <c r="H34" s="1">
        <v>6</v>
      </c>
    </row>
    <row r="35" spans="1:8" x14ac:dyDescent="0.25">
      <c r="A35" s="2" t="s">
        <v>156</v>
      </c>
      <c r="B35" s="20">
        <v>3151000</v>
      </c>
      <c r="C35" s="1">
        <v>2</v>
      </c>
      <c r="D35" s="1">
        <v>3</v>
      </c>
      <c r="E35" s="1">
        <v>6</v>
      </c>
      <c r="F35" s="1">
        <f t="shared" si="0"/>
        <v>10.5</v>
      </c>
      <c r="G35" s="1">
        <v>15</v>
      </c>
      <c r="H35" s="1">
        <v>25</v>
      </c>
    </row>
    <row r="36" spans="1:8" x14ac:dyDescent="0.25">
      <c r="A36" s="2">
        <v>1930</v>
      </c>
      <c r="B36" s="20">
        <v>9600000</v>
      </c>
      <c r="C36" s="1">
        <v>2</v>
      </c>
      <c r="D36" s="1">
        <v>3</v>
      </c>
      <c r="E36" s="1">
        <v>6</v>
      </c>
      <c r="F36" s="1">
        <f t="shared" si="0"/>
        <v>10.5</v>
      </c>
      <c r="G36" s="1">
        <v>15</v>
      </c>
      <c r="H36" s="1">
        <v>25</v>
      </c>
    </row>
    <row r="37" spans="1:8" x14ac:dyDescent="0.25">
      <c r="A37" s="21">
        <v>1931</v>
      </c>
      <c r="B37" s="20">
        <v>9840000</v>
      </c>
      <c r="C37" s="1">
        <v>0.2</v>
      </c>
      <c r="D37" s="1">
        <v>0.5</v>
      </c>
      <c r="E37" s="1">
        <v>1</v>
      </c>
      <c r="F37" s="1">
        <f t="shared" si="0"/>
        <v>2</v>
      </c>
      <c r="G37" s="1">
        <v>3</v>
      </c>
      <c r="H37" s="22">
        <v>6</v>
      </c>
    </row>
    <row r="38" spans="1:8" x14ac:dyDescent="0.25">
      <c r="A38" s="21">
        <v>1932</v>
      </c>
      <c r="B38" s="20">
        <v>3600000</v>
      </c>
      <c r="C38" s="1">
        <v>0.2</v>
      </c>
      <c r="D38" s="1">
        <v>0.5</v>
      </c>
      <c r="E38" s="1">
        <v>1.5</v>
      </c>
      <c r="F38" s="1">
        <f t="shared" si="0"/>
        <v>3.25</v>
      </c>
      <c r="G38" s="22">
        <v>5</v>
      </c>
      <c r="H38" s="1">
        <v>9</v>
      </c>
    </row>
    <row r="39" spans="1:8" x14ac:dyDescent="0.25">
      <c r="A39" s="2">
        <v>1933</v>
      </c>
      <c r="B39" s="20">
        <v>7200000</v>
      </c>
      <c r="C39" s="1">
        <v>0.2</v>
      </c>
      <c r="D39" s="1">
        <v>0.5</v>
      </c>
      <c r="E39" s="1">
        <v>1.5</v>
      </c>
      <c r="F39" s="1">
        <f t="shared" si="0"/>
        <v>2.5</v>
      </c>
      <c r="G39" s="1">
        <v>3.5</v>
      </c>
      <c r="H39" s="1">
        <v>7</v>
      </c>
    </row>
    <row r="40" spans="1:8" x14ac:dyDescent="0.25">
      <c r="A40" s="21">
        <v>1934</v>
      </c>
      <c r="B40" s="20">
        <v>4800000</v>
      </c>
      <c r="C40" s="1">
        <v>0.8</v>
      </c>
      <c r="D40" s="1">
        <v>1.5</v>
      </c>
      <c r="E40" s="1">
        <v>3</v>
      </c>
      <c r="F40" s="1">
        <f t="shared" si="0"/>
        <v>4.5</v>
      </c>
      <c r="G40" s="22">
        <v>6</v>
      </c>
      <c r="H40" s="1">
        <v>10</v>
      </c>
    </row>
    <row r="41" spans="1:8" x14ac:dyDescent="0.25">
      <c r="A41" s="21">
        <v>1935</v>
      </c>
      <c r="B41" s="20">
        <v>13200000</v>
      </c>
      <c r="C41" s="1">
        <v>0.8</v>
      </c>
      <c r="D41" s="1">
        <v>1.5</v>
      </c>
      <c r="E41" s="1">
        <v>3</v>
      </c>
      <c r="F41" s="1">
        <f t="shared" si="0"/>
        <v>5.25</v>
      </c>
      <c r="G41" s="1">
        <v>7.5</v>
      </c>
      <c r="H41" s="22">
        <v>12.5</v>
      </c>
    </row>
    <row r="42" spans="1:8" x14ac:dyDescent="0.25">
      <c r="A42" s="2">
        <v>1936</v>
      </c>
      <c r="B42" s="20">
        <v>9720000</v>
      </c>
      <c r="C42" s="1">
        <v>0.2</v>
      </c>
      <c r="D42" s="1">
        <v>0.5</v>
      </c>
      <c r="E42" s="1">
        <v>1</v>
      </c>
      <c r="F42" s="1">
        <f t="shared" si="0"/>
        <v>2</v>
      </c>
      <c r="G42" s="1">
        <v>3</v>
      </c>
      <c r="H42" s="1">
        <v>6</v>
      </c>
    </row>
    <row r="43" spans="1:8" x14ac:dyDescent="0.25">
      <c r="A43" s="2"/>
    </row>
    <row r="44" spans="1:8" x14ac:dyDescent="0.25">
      <c r="A44" s="2"/>
    </row>
    <row r="45" spans="1:8" ht="33.75" x14ac:dyDescent="0.5">
      <c r="A45" s="110" t="s">
        <v>139</v>
      </c>
      <c r="B45" s="110"/>
      <c r="C45" s="110"/>
      <c r="D45" s="110"/>
      <c r="E45" s="110"/>
      <c r="F45" s="110"/>
      <c r="G45" s="110"/>
      <c r="H45" s="110"/>
    </row>
    <row r="46" spans="1:8" x14ac:dyDescent="0.25">
      <c r="A46" s="21">
        <v>1936</v>
      </c>
      <c r="B46" s="20">
        <v>5880000</v>
      </c>
      <c r="C46" s="1">
        <v>0.2</v>
      </c>
      <c r="D46" s="1">
        <v>0.5</v>
      </c>
      <c r="E46" s="1">
        <v>1</v>
      </c>
      <c r="F46" s="1" t="s">
        <v>157</v>
      </c>
      <c r="G46" s="22">
        <v>2.5</v>
      </c>
      <c r="H46" s="22">
        <v>4.5</v>
      </c>
    </row>
    <row r="47" spans="1:8" x14ac:dyDescent="0.25">
      <c r="A47" s="2" t="s">
        <v>158</v>
      </c>
      <c r="B47" s="20">
        <v>1404000</v>
      </c>
      <c r="C47" s="1">
        <v>50</v>
      </c>
      <c r="D47" s="1">
        <v>75</v>
      </c>
      <c r="E47" s="1">
        <v>150</v>
      </c>
      <c r="F47" s="1">
        <v>275</v>
      </c>
      <c r="G47" s="1">
        <v>350</v>
      </c>
      <c r="H47" s="1">
        <v>550</v>
      </c>
    </row>
    <row r="48" spans="1:8" x14ac:dyDescent="0.25">
      <c r="A48" s="2" t="s">
        <v>159</v>
      </c>
      <c r="B48" s="20">
        <v>3000000</v>
      </c>
      <c r="C48" s="1">
        <v>1</v>
      </c>
      <c r="D48" s="1">
        <v>2</v>
      </c>
      <c r="E48" s="1">
        <v>3.5</v>
      </c>
      <c r="F48" s="1" t="s">
        <v>157</v>
      </c>
      <c r="G48" s="1">
        <v>9</v>
      </c>
      <c r="H48" s="1">
        <v>15</v>
      </c>
    </row>
    <row r="49" spans="1:8" x14ac:dyDescent="0.25">
      <c r="A49" s="2"/>
    </row>
    <row r="50" spans="1:8" x14ac:dyDescent="0.25">
      <c r="A50" s="2">
        <v>1938</v>
      </c>
      <c r="B50" s="20">
        <v>12000000</v>
      </c>
      <c r="C50" s="1">
        <v>0.1</v>
      </c>
      <c r="D50" s="1">
        <v>0.2</v>
      </c>
      <c r="E50" s="1">
        <v>0.5</v>
      </c>
      <c r="F50" s="1">
        <f t="shared" ref="F50:F63" si="1">(G50+E50)/2</f>
        <v>1</v>
      </c>
      <c r="G50" s="1">
        <v>1.5</v>
      </c>
      <c r="H50" s="1">
        <v>2.5</v>
      </c>
    </row>
    <row r="51" spans="1:8" x14ac:dyDescent="0.25">
      <c r="A51" s="2" t="s">
        <v>160</v>
      </c>
      <c r="B51" s="20">
        <v>1596000</v>
      </c>
      <c r="C51" s="1">
        <v>5</v>
      </c>
      <c r="D51" s="1">
        <v>8</v>
      </c>
      <c r="E51" s="1">
        <v>12</v>
      </c>
      <c r="F51" s="1">
        <f t="shared" si="1"/>
        <v>17.25</v>
      </c>
      <c r="G51" s="1">
        <v>22.5</v>
      </c>
      <c r="H51" s="1">
        <v>40</v>
      </c>
    </row>
    <row r="52" spans="1:8" x14ac:dyDescent="0.25">
      <c r="A52" s="21">
        <v>1939</v>
      </c>
      <c r="B52" s="20">
        <v>9840000</v>
      </c>
      <c r="C52" s="1">
        <v>0.2</v>
      </c>
      <c r="D52" s="1">
        <v>0.5</v>
      </c>
      <c r="E52" s="1">
        <v>1</v>
      </c>
      <c r="F52" s="22">
        <f t="shared" si="1"/>
        <v>2.25</v>
      </c>
      <c r="G52" s="1">
        <v>3.5</v>
      </c>
      <c r="H52" s="22">
        <v>6</v>
      </c>
    </row>
    <row r="53" spans="1:8" x14ac:dyDescent="0.25">
      <c r="A53" s="21">
        <v>1940</v>
      </c>
      <c r="B53" s="20">
        <v>13920000</v>
      </c>
      <c r="C53" s="1">
        <v>0.2</v>
      </c>
      <c r="D53" s="1">
        <v>0.5</v>
      </c>
      <c r="E53" s="22">
        <v>1</v>
      </c>
      <c r="F53" s="1">
        <f t="shared" si="1"/>
        <v>1.5</v>
      </c>
      <c r="G53" s="1">
        <v>2</v>
      </c>
      <c r="H53" s="1">
        <v>3.5</v>
      </c>
    </row>
    <row r="54" spans="1:8" x14ac:dyDescent="0.25">
      <c r="A54" s="2">
        <v>1941</v>
      </c>
      <c r="B54" s="20">
        <v>16560000</v>
      </c>
      <c r="C54" s="1">
        <v>1</v>
      </c>
      <c r="D54" s="1">
        <v>2</v>
      </c>
      <c r="E54" s="1">
        <v>4</v>
      </c>
      <c r="F54" s="1">
        <f t="shared" si="1"/>
        <v>6</v>
      </c>
      <c r="G54" s="1">
        <v>8</v>
      </c>
      <c r="H54" s="1">
        <v>14</v>
      </c>
    </row>
    <row r="55" spans="1:8" x14ac:dyDescent="0.25">
      <c r="A55" s="21">
        <v>1942</v>
      </c>
      <c r="B55" s="20">
        <v>12360000</v>
      </c>
      <c r="C55" s="1">
        <v>1</v>
      </c>
      <c r="D55" s="1">
        <v>2.5</v>
      </c>
      <c r="E55" s="1">
        <v>4.5</v>
      </c>
      <c r="F55" s="1">
        <f t="shared" si="1"/>
        <v>7.25</v>
      </c>
      <c r="G55" s="22">
        <v>10</v>
      </c>
      <c r="H55" s="1">
        <v>18</v>
      </c>
    </row>
    <row r="56" spans="1:8" x14ac:dyDescent="0.25">
      <c r="A56" s="2">
        <v>1943</v>
      </c>
      <c r="B56" s="20">
        <v>22560000</v>
      </c>
      <c r="C56" s="1">
        <v>1</v>
      </c>
      <c r="D56" s="1">
        <v>2.5</v>
      </c>
      <c r="E56" s="1">
        <v>5</v>
      </c>
      <c r="F56" s="1">
        <f t="shared" si="1"/>
        <v>7.5</v>
      </c>
      <c r="G56" s="1">
        <v>10</v>
      </c>
      <c r="H56" s="1">
        <v>18</v>
      </c>
    </row>
    <row r="57" spans="1:8" x14ac:dyDescent="0.25">
      <c r="A57" s="21">
        <v>1944</v>
      </c>
      <c r="B57" s="20">
        <v>10440000</v>
      </c>
      <c r="C57" s="1">
        <v>1</v>
      </c>
      <c r="D57" s="1">
        <v>2.5</v>
      </c>
      <c r="E57" s="1">
        <v>5</v>
      </c>
      <c r="F57" s="1">
        <f t="shared" si="1"/>
        <v>7.5</v>
      </c>
      <c r="G57" s="22">
        <v>10</v>
      </c>
      <c r="H57" s="1">
        <v>18</v>
      </c>
    </row>
    <row r="58" spans="1:8" x14ac:dyDescent="0.25">
      <c r="A58" s="21">
        <v>1945</v>
      </c>
      <c r="B58" s="20">
        <v>25706000</v>
      </c>
      <c r="C58" s="1">
        <v>0.5</v>
      </c>
      <c r="D58" s="1">
        <v>1</v>
      </c>
      <c r="E58" s="22">
        <v>1.8</v>
      </c>
      <c r="F58" s="1">
        <f t="shared" si="1"/>
        <v>3.9</v>
      </c>
      <c r="G58" s="1">
        <v>6</v>
      </c>
      <c r="H58" s="1">
        <v>10</v>
      </c>
    </row>
    <row r="59" spans="1:8" x14ac:dyDescent="0.25">
      <c r="A59" s="21">
        <v>1946</v>
      </c>
      <c r="B59" s="20">
        <v>2803000</v>
      </c>
      <c r="C59" s="1">
        <v>1</v>
      </c>
      <c r="D59" s="22">
        <v>2</v>
      </c>
      <c r="E59" s="1">
        <v>4</v>
      </c>
      <c r="F59" s="1">
        <f t="shared" si="1"/>
        <v>6.5</v>
      </c>
      <c r="G59" s="1">
        <v>9</v>
      </c>
      <c r="H59" s="1">
        <v>15</v>
      </c>
    </row>
    <row r="60" spans="1:8" x14ac:dyDescent="0.25">
      <c r="A60" s="2" t="s">
        <v>161</v>
      </c>
      <c r="B60" s="20">
        <v>5004000</v>
      </c>
      <c r="C60" s="1">
        <v>1</v>
      </c>
      <c r="D60" s="1">
        <v>2</v>
      </c>
      <c r="E60" s="1">
        <v>4</v>
      </c>
      <c r="F60" s="1">
        <f t="shared" si="1"/>
        <v>6.5</v>
      </c>
      <c r="G60" s="1">
        <v>9</v>
      </c>
      <c r="H60" s="1">
        <v>15</v>
      </c>
    </row>
    <row r="61" spans="1:8" x14ac:dyDescent="0.25">
      <c r="A61" s="21" t="s">
        <v>162</v>
      </c>
      <c r="B61" s="20">
        <v>1152000</v>
      </c>
      <c r="C61" s="1">
        <v>0.2</v>
      </c>
      <c r="D61" s="1">
        <v>0.5</v>
      </c>
      <c r="E61" s="1">
        <v>1</v>
      </c>
      <c r="F61" s="22">
        <f t="shared" si="1"/>
        <v>2</v>
      </c>
      <c r="G61" s="1">
        <v>3</v>
      </c>
      <c r="H61" s="1">
        <v>5.5</v>
      </c>
    </row>
    <row r="62" spans="1:8" x14ac:dyDescent="0.25">
      <c r="A62" s="21">
        <v>1947</v>
      </c>
      <c r="B62" s="20">
        <v>4202000</v>
      </c>
      <c r="C62" s="1">
        <v>0.5</v>
      </c>
      <c r="D62" s="1">
        <v>1</v>
      </c>
      <c r="E62" s="1">
        <v>2</v>
      </c>
      <c r="F62" s="22">
        <f t="shared" si="1"/>
        <v>3.5</v>
      </c>
      <c r="G62" s="22">
        <v>5</v>
      </c>
      <c r="H62" s="1">
        <v>9</v>
      </c>
    </row>
    <row r="63" spans="1:8" x14ac:dyDescent="0.25">
      <c r="A63" s="2" t="s">
        <v>163</v>
      </c>
      <c r="B63" s="20">
        <v>3900000</v>
      </c>
      <c r="C63" s="1">
        <v>200</v>
      </c>
      <c r="D63" s="1">
        <v>300</v>
      </c>
      <c r="E63" s="1">
        <v>500</v>
      </c>
      <c r="F63" s="1">
        <f t="shared" si="1"/>
        <v>550</v>
      </c>
      <c r="G63" s="1">
        <v>600</v>
      </c>
      <c r="H63" s="1" t="s">
        <v>157</v>
      </c>
    </row>
    <row r="64" spans="1:8" x14ac:dyDescent="0.25">
      <c r="A64" s="2"/>
    </row>
    <row r="65" spans="1:8" x14ac:dyDescent="0.25">
      <c r="A65" s="2" t="s">
        <v>164</v>
      </c>
      <c r="B65" s="20">
        <v>3700000</v>
      </c>
      <c r="C65" s="1">
        <v>1</v>
      </c>
      <c r="D65" s="1">
        <v>2</v>
      </c>
      <c r="E65" s="1">
        <v>3</v>
      </c>
      <c r="F65" s="1">
        <f>(G65+E65)/2</f>
        <v>4.5</v>
      </c>
      <c r="G65" s="1">
        <v>6</v>
      </c>
      <c r="H65" s="1">
        <v>10</v>
      </c>
    </row>
    <row r="66" spans="1:8" x14ac:dyDescent="0.25">
      <c r="A66" s="2" t="s">
        <v>165</v>
      </c>
      <c r="B66" s="20">
        <v>3036000</v>
      </c>
      <c r="C66" s="1">
        <v>1</v>
      </c>
      <c r="D66" s="1">
        <v>2</v>
      </c>
      <c r="E66" s="1">
        <v>3</v>
      </c>
      <c r="F66" s="1">
        <f>(G66+E66)/2</f>
        <v>4</v>
      </c>
      <c r="G66" s="1">
        <v>5</v>
      </c>
      <c r="H66" s="1">
        <v>9</v>
      </c>
    </row>
    <row r="67" spans="1:8" x14ac:dyDescent="0.25">
      <c r="A67" s="21" t="s">
        <v>166</v>
      </c>
      <c r="B67" s="20">
        <v>13200000</v>
      </c>
      <c r="C67" s="1">
        <v>0.2</v>
      </c>
      <c r="D67" s="1">
        <v>0.5</v>
      </c>
      <c r="E67" s="1">
        <v>1</v>
      </c>
      <c r="F67" s="1">
        <f>(G67+E67)/2</f>
        <v>1.75</v>
      </c>
      <c r="G67" s="1">
        <v>2.5</v>
      </c>
      <c r="H67" s="22">
        <v>4.5</v>
      </c>
    </row>
    <row r="68" spans="1:8" x14ac:dyDescent="0.25">
      <c r="A68" s="2"/>
    </row>
    <row r="69" spans="1:8" x14ac:dyDescent="0.25">
      <c r="A69" s="2">
        <v>1952</v>
      </c>
      <c r="B69" s="20">
        <v>15060000</v>
      </c>
      <c r="C69" s="1">
        <v>0.5</v>
      </c>
      <c r="D69" s="1">
        <v>1</v>
      </c>
      <c r="E69" s="1">
        <v>2</v>
      </c>
      <c r="F69" s="1">
        <f>(G69+E69)/2</f>
        <v>4</v>
      </c>
      <c r="G69" s="1">
        <v>6</v>
      </c>
      <c r="H69" s="1">
        <v>10</v>
      </c>
    </row>
    <row r="70" spans="1:8" x14ac:dyDescent="0.25">
      <c r="A70" s="2"/>
    </row>
    <row r="71" spans="1:8" x14ac:dyDescent="0.25">
      <c r="A71" s="2">
        <v>1954</v>
      </c>
      <c r="B71" s="20">
        <v>4800000</v>
      </c>
      <c r="C71" s="1">
        <v>0.5</v>
      </c>
      <c r="D71" s="1">
        <v>1</v>
      </c>
      <c r="E71" s="1">
        <v>2</v>
      </c>
      <c r="F71" s="1">
        <f>(G71+E71)/2</f>
        <v>3</v>
      </c>
      <c r="G71" s="1">
        <v>4</v>
      </c>
      <c r="H71" s="1">
        <v>8</v>
      </c>
    </row>
    <row r="72" spans="1:8" x14ac:dyDescent="0.25">
      <c r="A72" s="2">
        <v>1956</v>
      </c>
      <c r="B72" s="20">
        <v>2400000</v>
      </c>
      <c r="C72" s="1">
        <v>100</v>
      </c>
      <c r="D72" s="1">
        <v>200</v>
      </c>
      <c r="E72" s="1">
        <v>400</v>
      </c>
      <c r="F72" s="1">
        <f>(G72+E72)/2</f>
        <v>550</v>
      </c>
      <c r="G72" s="1">
        <v>700</v>
      </c>
      <c r="H72" s="1" t="s">
        <v>157</v>
      </c>
    </row>
    <row r="73" spans="1:8" x14ac:dyDescent="0.25">
      <c r="A73" s="2">
        <v>1957</v>
      </c>
      <c r="B73" s="20">
        <v>7200000</v>
      </c>
      <c r="C73" s="1">
        <v>60</v>
      </c>
      <c r="D73" s="1">
        <v>120</v>
      </c>
      <c r="E73" s="1">
        <v>220</v>
      </c>
      <c r="F73" s="1">
        <f>(G73+E73)/2</f>
        <v>272.5</v>
      </c>
      <c r="G73" s="1">
        <v>325</v>
      </c>
      <c r="H73" s="1" t="s">
        <v>157</v>
      </c>
    </row>
    <row r="74" spans="1:8" x14ac:dyDescent="0.25">
      <c r="A74" s="2"/>
    </row>
    <row r="75" spans="1:8" x14ac:dyDescent="0.25">
      <c r="A75" s="111" t="s">
        <v>167</v>
      </c>
      <c r="B75" s="111"/>
      <c r="C75" s="111"/>
      <c r="D75" s="111"/>
      <c r="E75" s="111"/>
      <c r="F75" s="111"/>
      <c r="G75" s="111"/>
      <c r="H75" s="111"/>
    </row>
    <row r="76" spans="1:8" x14ac:dyDescent="0.25">
      <c r="A76" s="2" t="s">
        <v>168</v>
      </c>
    </row>
    <row r="77" spans="1:8" x14ac:dyDescent="0.25">
      <c r="A77" s="2" t="s">
        <v>159</v>
      </c>
    </row>
  </sheetData>
  <sheetProtection selectLockedCells="1" selectUnlockedCells="1"/>
  <mergeCells count="3">
    <mergeCell ref="A1:H1"/>
    <mergeCell ref="A45:H45"/>
    <mergeCell ref="A75:H75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5EA0-4A0E-4366-A0DF-F5D188035007}">
  <dimension ref="A1:F15"/>
  <sheetViews>
    <sheetView workbookViewId="0">
      <selection activeCell="B15" sqref="B15"/>
    </sheetView>
  </sheetViews>
  <sheetFormatPr defaultRowHeight="23.25" x14ac:dyDescent="0.35"/>
  <cols>
    <col min="1" max="1" width="12.28515625" style="79" customWidth="1"/>
    <col min="2" max="2" width="83.140625" customWidth="1"/>
    <col min="6" max="6" width="22" customWidth="1"/>
  </cols>
  <sheetData>
    <row r="1" spans="1:6" ht="33.75" x14ac:dyDescent="0.5">
      <c r="A1" s="110" t="s">
        <v>220</v>
      </c>
      <c r="B1" s="110"/>
      <c r="C1" s="110"/>
      <c r="D1" s="110"/>
      <c r="E1" s="110"/>
      <c r="F1" s="110"/>
    </row>
    <row r="2" spans="1:6" x14ac:dyDescent="0.35">
      <c r="A2" s="77">
        <v>1888</v>
      </c>
      <c r="B2" s="74" t="s">
        <v>221</v>
      </c>
      <c r="C2" s="73"/>
      <c r="D2" s="73"/>
      <c r="E2" s="73"/>
      <c r="F2" s="73"/>
    </row>
    <row r="3" spans="1:6" x14ac:dyDescent="0.35">
      <c r="A3" s="78">
        <v>1892</v>
      </c>
      <c r="B3" s="75" t="s">
        <v>216</v>
      </c>
      <c r="C3" s="50" t="s">
        <v>2</v>
      </c>
      <c r="D3" s="50">
        <v>40</v>
      </c>
      <c r="E3" s="50">
        <v>135</v>
      </c>
      <c r="F3" s="76">
        <v>43420</v>
      </c>
    </row>
    <row r="4" spans="1:6" x14ac:dyDescent="0.35">
      <c r="A4" s="77">
        <v>1897</v>
      </c>
      <c r="B4" s="50"/>
      <c r="C4" s="50"/>
      <c r="D4" s="50"/>
      <c r="E4" s="50"/>
      <c r="F4" s="50"/>
    </row>
    <row r="5" spans="1:6" x14ac:dyDescent="0.35">
      <c r="A5" s="78">
        <v>1903</v>
      </c>
      <c r="B5" s="75" t="s">
        <v>222</v>
      </c>
      <c r="C5" s="50" t="s">
        <v>2</v>
      </c>
      <c r="D5" s="50">
        <v>43</v>
      </c>
      <c r="E5" s="50">
        <v>125</v>
      </c>
      <c r="F5" s="76">
        <v>43420</v>
      </c>
    </row>
    <row r="6" spans="1:6" x14ac:dyDescent="0.35">
      <c r="A6" s="77">
        <v>1906</v>
      </c>
      <c r="B6" s="74" t="s">
        <v>223</v>
      </c>
      <c r="C6" s="50"/>
      <c r="D6" s="50"/>
      <c r="E6" s="50"/>
      <c r="F6" s="50"/>
    </row>
    <row r="7" spans="1:6" x14ac:dyDescent="0.35">
      <c r="A7" s="78">
        <v>1912</v>
      </c>
      <c r="B7" s="75" t="s">
        <v>224</v>
      </c>
      <c r="C7" s="50" t="s">
        <v>2</v>
      </c>
      <c r="D7" s="50">
        <v>60</v>
      </c>
      <c r="E7" s="50">
        <v>130</v>
      </c>
      <c r="F7" s="76">
        <v>42364</v>
      </c>
    </row>
    <row r="8" spans="1:6" x14ac:dyDescent="0.35">
      <c r="A8" s="77">
        <v>1923</v>
      </c>
      <c r="B8" s="74" t="s">
        <v>225</v>
      </c>
      <c r="C8" s="50"/>
      <c r="D8" s="50"/>
      <c r="E8" s="50"/>
      <c r="F8" s="50"/>
    </row>
    <row r="9" spans="1:6" x14ac:dyDescent="0.35">
      <c r="A9" s="78">
        <v>1930</v>
      </c>
      <c r="B9" s="75" t="s">
        <v>226</v>
      </c>
      <c r="C9" s="50" t="s">
        <v>2</v>
      </c>
      <c r="D9" s="50">
        <v>11</v>
      </c>
      <c r="E9" s="50">
        <v>18</v>
      </c>
      <c r="F9" s="76">
        <v>43420</v>
      </c>
    </row>
    <row r="10" spans="1:6" x14ac:dyDescent="0.35">
      <c r="A10" s="78">
        <v>1937</v>
      </c>
      <c r="B10" s="75" t="s">
        <v>221</v>
      </c>
      <c r="C10" s="50" t="s">
        <v>2</v>
      </c>
      <c r="D10" s="50">
        <v>12</v>
      </c>
      <c r="E10" s="50">
        <v>18</v>
      </c>
      <c r="F10" s="76">
        <v>43420</v>
      </c>
    </row>
    <row r="11" spans="1:6" x14ac:dyDescent="0.35">
      <c r="A11" s="78">
        <v>1945</v>
      </c>
      <c r="B11" s="75" t="s">
        <v>227</v>
      </c>
      <c r="C11" s="50" t="s">
        <v>2</v>
      </c>
      <c r="D11" s="50">
        <v>14</v>
      </c>
      <c r="E11" s="50">
        <v>60</v>
      </c>
      <c r="F11" s="76">
        <v>43420</v>
      </c>
    </row>
    <row r="12" spans="1:6" x14ac:dyDescent="0.35">
      <c r="A12" s="78">
        <v>1953</v>
      </c>
      <c r="B12" s="75" t="s">
        <v>228</v>
      </c>
      <c r="C12" s="50" t="s">
        <v>2</v>
      </c>
      <c r="D12" s="50">
        <v>36</v>
      </c>
      <c r="E12" s="50">
        <v>60</v>
      </c>
      <c r="F12" s="76">
        <v>43420</v>
      </c>
    </row>
    <row r="13" spans="1:6" x14ac:dyDescent="0.35">
      <c r="A13" s="78">
        <v>1958</v>
      </c>
      <c r="B13" s="75" t="s">
        <v>229</v>
      </c>
      <c r="C13" s="50" t="s">
        <v>2</v>
      </c>
      <c r="D13" s="50">
        <v>12</v>
      </c>
      <c r="E13" s="50">
        <v>35</v>
      </c>
      <c r="F13" s="76">
        <v>43420</v>
      </c>
    </row>
    <row r="15" spans="1:6" x14ac:dyDescent="0.35">
      <c r="B15" s="76">
        <v>44940</v>
      </c>
      <c r="D15" s="80">
        <f>SUM(D2:D13)</f>
        <v>228</v>
      </c>
      <c r="E15" s="80">
        <f>SUM(E2:E13)</f>
        <v>581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8"/>
  <sheetViews>
    <sheetView workbookViewId="0">
      <selection activeCell="A14" sqref="A14:H18"/>
    </sheetView>
  </sheetViews>
  <sheetFormatPr defaultColWidth="8.7109375" defaultRowHeight="15" x14ac:dyDescent="0.25"/>
  <cols>
    <col min="1" max="1" width="13.140625" style="1" customWidth="1"/>
    <col min="2" max="2" width="12.7109375" style="1" customWidth="1"/>
    <col min="3" max="3" width="16" style="1" customWidth="1"/>
    <col min="4" max="4" width="12.5703125" style="1" customWidth="1"/>
    <col min="5" max="5" width="12.42578125" style="1" customWidth="1"/>
    <col min="6" max="16384" width="8.7109375" style="1"/>
  </cols>
  <sheetData>
    <row r="1" spans="1:9" ht="33.75" x14ac:dyDescent="0.5">
      <c r="A1" s="110" t="s">
        <v>169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25">
      <c r="A2" s="23" t="s">
        <v>170</v>
      </c>
      <c r="B2" s="23" t="s">
        <v>171</v>
      </c>
      <c r="C2" s="23" t="s">
        <v>172</v>
      </c>
      <c r="D2" s="23" t="s">
        <v>173</v>
      </c>
      <c r="E2" s="23" t="s">
        <v>174</v>
      </c>
    </row>
    <row r="3" spans="1:9" x14ac:dyDescent="0.25">
      <c r="A3" s="24">
        <v>1930</v>
      </c>
      <c r="B3" s="24">
        <v>1931</v>
      </c>
      <c r="C3" s="24">
        <v>1952</v>
      </c>
      <c r="D3" s="24" t="s">
        <v>175</v>
      </c>
      <c r="E3" s="24">
        <v>1950</v>
      </c>
    </row>
    <row r="4" spans="1:9" x14ac:dyDescent="0.25">
      <c r="A4" s="24" t="s">
        <v>176</v>
      </c>
      <c r="B4" s="24">
        <v>1957</v>
      </c>
      <c r="C4" s="24">
        <v>1941</v>
      </c>
      <c r="D4" s="24" t="s">
        <v>177</v>
      </c>
      <c r="E4" s="24" t="s">
        <v>178</v>
      </c>
    </row>
    <row r="5" spans="1:9" x14ac:dyDescent="0.25">
      <c r="A5" s="24">
        <v>1922</v>
      </c>
      <c r="B5" s="24" t="s">
        <v>179</v>
      </c>
      <c r="C5" s="24"/>
      <c r="D5" s="24">
        <v>1948</v>
      </c>
      <c r="E5" s="24">
        <v>1952</v>
      </c>
    </row>
    <row r="6" spans="1:9" x14ac:dyDescent="0.25">
      <c r="A6" s="24">
        <v>1942</v>
      </c>
      <c r="B6" s="24">
        <v>1936</v>
      </c>
      <c r="C6" s="24"/>
      <c r="D6" s="24"/>
      <c r="E6" s="24">
        <v>1948</v>
      </c>
    </row>
    <row r="7" spans="1:9" x14ac:dyDescent="0.25">
      <c r="A7" s="24" t="s">
        <v>180</v>
      </c>
      <c r="B7" s="24"/>
      <c r="C7" s="24"/>
      <c r="D7" s="24"/>
      <c r="E7" s="24"/>
    </row>
    <row r="8" spans="1:9" x14ac:dyDescent="0.25">
      <c r="A8" s="24" t="s">
        <v>181</v>
      </c>
      <c r="B8" s="24"/>
      <c r="C8" s="24"/>
      <c r="D8" s="24"/>
      <c r="E8" s="24"/>
    </row>
    <row r="9" spans="1:9" x14ac:dyDescent="0.25">
      <c r="A9" s="24" t="s">
        <v>182</v>
      </c>
      <c r="B9" s="25"/>
      <c r="C9" s="25"/>
      <c r="D9" s="25"/>
      <c r="E9" s="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spans="1:256" x14ac:dyDescent="0.25">
      <c r="A33"/>
      <c r="B33"/>
      <c r="C33"/>
      <c r="D33"/>
      <c r="E33"/>
      <c r="F33"/>
      <c r="G33"/>
      <c r="H33"/>
      <c r="I33"/>
    </row>
    <row r="34" spans="1:256" x14ac:dyDescent="0.25">
      <c r="A34"/>
      <c r="B34"/>
      <c r="C34"/>
      <c r="D34"/>
      <c r="E34"/>
      <c r="F34"/>
      <c r="G34"/>
      <c r="H34"/>
      <c r="I34"/>
    </row>
    <row r="35" spans="1:256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x14ac:dyDescent="0.25">
      <c r="A36"/>
      <c r="B36"/>
      <c r="C36"/>
      <c r="D36"/>
      <c r="E36"/>
      <c r="F36"/>
      <c r="G36"/>
      <c r="H36"/>
      <c r="I36"/>
    </row>
    <row r="37" spans="1:256" x14ac:dyDescent="0.25">
      <c r="A37"/>
      <c r="B37"/>
      <c r="C37"/>
      <c r="D37"/>
      <c r="E37"/>
      <c r="F37"/>
      <c r="G37"/>
      <c r="H37"/>
      <c r="I37"/>
    </row>
    <row r="38" spans="1:256" x14ac:dyDescent="0.25">
      <c r="A38"/>
      <c r="B38"/>
      <c r="C38"/>
      <c r="D38"/>
      <c r="E38"/>
      <c r="F38"/>
      <c r="G38"/>
      <c r="H38"/>
      <c r="I38"/>
    </row>
  </sheetData>
  <sheetProtection selectLockedCells="1" selectUnlockedCells="1"/>
  <mergeCells count="1">
    <mergeCell ref="A1:I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D07A-5D39-461E-87FA-D11BFD00BC4E}">
  <dimension ref="A1:H4"/>
  <sheetViews>
    <sheetView workbookViewId="0">
      <selection activeCell="A4" sqref="A4"/>
    </sheetView>
  </sheetViews>
  <sheetFormatPr defaultRowHeight="12.75" x14ac:dyDescent="0.2"/>
  <cols>
    <col min="1" max="1" width="14.140625" customWidth="1"/>
  </cols>
  <sheetData>
    <row r="1" spans="1:8" ht="33.75" x14ac:dyDescent="0.5">
      <c r="A1" s="110" t="s">
        <v>333</v>
      </c>
      <c r="B1" s="110"/>
      <c r="C1" s="110"/>
      <c r="D1" s="110"/>
      <c r="E1" s="110"/>
      <c r="F1" s="110"/>
      <c r="G1" s="110"/>
      <c r="H1" s="110"/>
    </row>
    <row r="2" spans="1:8" ht="18.75" x14ac:dyDescent="0.3">
      <c r="A2" s="4" t="s">
        <v>334</v>
      </c>
      <c r="B2" s="4">
        <v>1933</v>
      </c>
      <c r="C2" s="4"/>
      <c r="D2" s="4" t="s">
        <v>19</v>
      </c>
      <c r="E2" s="4"/>
      <c r="F2" s="4">
        <v>43</v>
      </c>
      <c r="G2" s="4">
        <v>60</v>
      </c>
      <c r="H2" s="4" t="s">
        <v>21</v>
      </c>
    </row>
    <row r="4" spans="1:8" ht="18.75" x14ac:dyDescent="0.3">
      <c r="A4" s="9">
        <v>44940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A968-FE0E-426E-9F4D-01A8200E759F}">
  <dimension ref="A1:I8"/>
  <sheetViews>
    <sheetView workbookViewId="0">
      <selection sqref="A1:XFD8"/>
    </sheetView>
  </sheetViews>
  <sheetFormatPr defaultRowHeight="12.75" x14ac:dyDescent="0.2"/>
  <sheetData>
    <row r="1" spans="1:9" s="1" customFormat="1" ht="33.75" x14ac:dyDescent="0.5">
      <c r="A1" s="110" t="s">
        <v>183</v>
      </c>
      <c r="B1" s="110"/>
      <c r="C1" s="110"/>
      <c r="D1" s="110"/>
      <c r="E1" s="110"/>
      <c r="F1" s="110"/>
      <c r="G1" s="110"/>
      <c r="H1" s="110"/>
      <c r="I1" s="110"/>
    </row>
    <row r="2" spans="1:9" s="1" customFormat="1" ht="15" x14ac:dyDescent="0.25">
      <c r="A2" s="3" t="s">
        <v>184</v>
      </c>
      <c r="B2" s="3" t="s">
        <v>185</v>
      </c>
      <c r="C2" s="3" t="s">
        <v>186</v>
      </c>
      <c r="D2" s="3" t="s">
        <v>187</v>
      </c>
      <c r="E2" s="3" t="s">
        <v>188</v>
      </c>
      <c r="F2" s="3" t="s">
        <v>189</v>
      </c>
    </row>
    <row r="3" spans="1:9" s="1" customFormat="1" ht="15" x14ac:dyDescent="0.25">
      <c r="A3" s="3">
        <v>1954</v>
      </c>
      <c r="B3" s="3">
        <v>1941</v>
      </c>
      <c r="C3" s="3">
        <v>1967</v>
      </c>
      <c r="D3" s="3">
        <v>1953</v>
      </c>
      <c r="E3" s="3">
        <v>1962</v>
      </c>
      <c r="F3" s="3">
        <v>1965</v>
      </c>
    </row>
    <row r="4" spans="1:9" s="1" customFormat="1" ht="15" x14ac:dyDescent="0.25">
      <c r="A4" s="3"/>
      <c r="B4" s="3">
        <v>1965</v>
      </c>
      <c r="C4" s="3"/>
      <c r="D4" s="3"/>
    </row>
    <row r="5" spans="1:9" s="1" customFormat="1" ht="15" x14ac:dyDescent="0.25">
      <c r="A5" s="3"/>
      <c r="B5" s="3">
        <v>1936</v>
      </c>
      <c r="C5" s="3"/>
      <c r="D5" s="3"/>
    </row>
    <row r="6" spans="1:9" s="1" customFormat="1" ht="15" x14ac:dyDescent="0.25">
      <c r="A6" s="3"/>
      <c r="B6" s="3">
        <v>1934</v>
      </c>
      <c r="C6" s="3"/>
      <c r="D6" s="3"/>
    </row>
    <row r="7" spans="1:9" s="1" customFormat="1" ht="15" x14ac:dyDescent="0.25">
      <c r="B7" s="3">
        <v>1966</v>
      </c>
    </row>
    <row r="8" spans="1:9" s="1" customFormat="1" ht="15" x14ac:dyDescent="0.25">
      <c r="B8" s="3">
        <v>1967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"/>
  <sheetViews>
    <sheetView topLeftCell="A29" workbookViewId="0">
      <selection activeCell="B38" sqref="B38"/>
    </sheetView>
  </sheetViews>
  <sheetFormatPr defaultColWidth="8.7109375" defaultRowHeight="18.75" x14ac:dyDescent="0.3"/>
  <cols>
    <col min="1" max="1" width="20.28515625" style="1" customWidth="1"/>
    <col min="2" max="2" width="31.85546875" style="4" customWidth="1"/>
    <col min="3" max="3" width="9.140625" style="3" customWidth="1"/>
    <col min="4" max="4" width="19.5703125" style="1" customWidth="1"/>
    <col min="5" max="16384" width="8.7109375" style="1"/>
  </cols>
  <sheetData>
    <row r="1" spans="1:7" ht="33.75" x14ac:dyDescent="0.5">
      <c r="A1" s="110" t="s">
        <v>14</v>
      </c>
      <c r="B1" s="110"/>
      <c r="C1" s="110"/>
      <c r="D1" s="110"/>
      <c r="E1" s="110"/>
    </row>
    <row r="2" spans="1:7" x14ac:dyDescent="0.25">
      <c r="A2" s="10" t="s">
        <v>15</v>
      </c>
      <c r="B2" s="10" t="s">
        <v>16</v>
      </c>
      <c r="C2" s="3">
        <v>14</v>
      </c>
      <c r="D2" s="10" t="s">
        <v>17</v>
      </c>
      <c r="E2" s="11">
        <v>400</v>
      </c>
    </row>
    <row r="3" spans="1:7" x14ac:dyDescent="0.25">
      <c r="A3" s="10"/>
      <c r="B3" s="10" t="s">
        <v>18</v>
      </c>
      <c r="D3" s="10" t="s">
        <v>19</v>
      </c>
      <c r="E3" s="11">
        <v>60</v>
      </c>
    </row>
    <row r="4" spans="1:7" x14ac:dyDescent="0.25">
      <c r="A4" s="10"/>
      <c r="B4" s="10" t="s">
        <v>20</v>
      </c>
      <c r="D4" s="10" t="s">
        <v>19</v>
      </c>
      <c r="E4" s="11">
        <v>65</v>
      </c>
    </row>
    <row r="5" spans="1:7" x14ac:dyDescent="0.25">
      <c r="A5" s="10" t="s">
        <v>21</v>
      </c>
      <c r="B5" s="10" t="s">
        <v>22</v>
      </c>
      <c r="C5" s="3" t="s">
        <v>21</v>
      </c>
      <c r="D5" s="10" t="s">
        <v>23</v>
      </c>
      <c r="E5" s="11">
        <v>425</v>
      </c>
    </row>
    <row r="6" spans="1:7" x14ac:dyDescent="0.25">
      <c r="A6" s="10"/>
      <c r="B6" s="10" t="s">
        <v>24</v>
      </c>
      <c r="D6" s="10" t="s">
        <v>2</v>
      </c>
      <c r="E6" s="11">
        <v>175</v>
      </c>
    </row>
    <row r="7" spans="1:7" x14ac:dyDescent="0.25">
      <c r="A7" s="10"/>
      <c r="B7" s="10" t="s">
        <v>25</v>
      </c>
      <c r="D7" s="10" t="s">
        <v>26</v>
      </c>
      <c r="E7" s="11">
        <v>37</v>
      </c>
    </row>
    <row r="8" spans="1:7" x14ac:dyDescent="0.25">
      <c r="A8" s="10"/>
      <c r="B8" s="10" t="s">
        <v>27</v>
      </c>
      <c r="D8" s="10" t="s">
        <v>23</v>
      </c>
      <c r="E8" s="11">
        <v>60</v>
      </c>
    </row>
    <row r="9" spans="1:7" x14ac:dyDescent="0.25">
      <c r="A9" s="10"/>
      <c r="B9" s="10" t="s">
        <v>28</v>
      </c>
      <c r="D9" s="10" t="s">
        <v>29</v>
      </c>
      <c r="E9" s="11">
        <v>105</v>
      </c>
    </row>
    <row r="10" spans="1:7" x14ac:dyDescent="0.25">
      <c r="A10" s="10"/>
      <c r="B10" s="10" t="s">
        <v>30</v>
      </c>
      <c r="D10" s="10" t="s">
        <v>19</v>
      </c>
      <c r="E10" s="11">
        <v>50</v>
      </c>
    </row>
    <row r="11" spans="1:7" x14ac:dyDescent="0.25">
      <c r="A11" s="10"/>
      <c r="B11" s="10" t="s">
        <v>31</v>
      </c>
      <c r="D11" s="10" t="s">
        <v>32</v>
      </c>
      <c r="E11" s="11">
        <v>50</v>
      </c>
    </row>
    <row r="12" spans="1:7" x14ac:dyDescent="0.25">
      <c r="A12" s="10"/>
      <c r="B12" s="10" t="s">
        <v>33</v>
      </c>
      <c r="D12" s="10" t="s">
        <v>32</v>
      </c>
      <c r="E12" s="11">
        <v>50</v>
      </c>
    </row>
    <row r="13" spans="1:7" x14ac:dyDescent="0.25">
      <c r="A13" s="10"/>
      <c r="B13" s="10" t="s">
        <v>34</v>
      </c>
      <c r="D13" s="10" t="s">
        <v>23</v>
      </c>
      <c r="E13" s="11">
        <v>190</v>
      </c>
    </row>
    <row r="14" spans="1:7" x14ac:dyDescent="0.3">
      <c r="A14" s="10"/>
      <c r="B14" s="10" t="s">
        <v>35</v>
      </c>
      <c r="D14" s="10" t="s">
        <v>36</v>
      </c>
      <c r="E14" s="11">
        <v>100</v>
      </c>
      <c r="G14" s="12"/>
    </row>
    <row r="15" spans="1:7" x14ac:dyDescent="0.3">
      <c r="A15" s="10"/>
      <c r="B15" s="10" t="s">
        <v>37</v>
      </c>
      <c r="D15" s="10" t="s">
        <v>19</v>
      </c>
      <c r="E15" s="11">
        <v>90</v>
      </c>
      <c r="G15" s="12"/>
    </row>
    <row r="16" spans="1:7" x14ac:dyDescent="0.3">
      <c r="A16" s="10"/>
      <c r="B16" s="10" t="s">
        <v>38</v>
      </c>
      <c r="D16" s="10" t="s">
        <v>23</v>
      </c>
      <c r="E16" s="11">
        <v>65</v>
      </c>
      <c r="G16" s="12"/>
    </row>
    <row r="17" spans="1:7" x14ac:dyDescent="0.3">
      <c r="A17" s="10"/>
      <c r="B17" s="10" t="s">
        <v>39</v>
      </c>
      <c r="D17" s="10" t="s">
        <v>19</v>
      </c>
      <c r="E17" s="11">
        <v>35</v>
      </c>
      <c r="G17" s="12"/>
    </row>
    <row r="18" spans="1:7" x14ac:dyDescent="0.3">
      <c r="A18" s="10"/>
      <c r="B18" s="10" t="s">
        <v>40</v>
      </c>
      <c r="D18" s="10" t="s">
        <v>19</v>
      </c>
      <c r="E18" s="11">
        <v>55</v>
      </c>
      <c r="G18" s="12"/>
    </row>
    <row r="19" spans="1:7" x14ac:dyDescent="0.3">
      <c r="A19" s="10"/>
      <c r="B19" s="10" t="s">
        <v>41</v>
      </c>
      <c r="D19" s="10" t="s">
        <v>42</v>
      </c>
      <c r="E19" s="11">
        <v>70</v>
      </c>
      <c r="G19" s="12"/>
    </row>
    <row r="20" spans="1:7" x14ac:dyDescent="0.3">
      <c r="A20" s="10"/>
      <c r="B20" s="10" t="s">
        <v>43</v>
      </c>
      <c r="D20" s="10" t="s">
        <v>32</v>
      </c>
      <c r="E20" s="11">
        <v>50</v>
      </c>
      <c r="G20" s="12"/>
    </row>
    <row r="21" spans="1:7" x14ac:dyDescent="0.3">
      <c r="A21" s="10"/>
      <c r="B21" s="10" t="s">
        <v>44</v>
      </c>
      <c r="D21" s="10" t="s">
        <v>19</v>
      </c>
      <c r="E21" s="11">
        <v>102</v>
      </c>
      <c r="G21" s="12"/>
    </row>
    <row r="22" spans="1:7" x14ac:dyDescent="0.3">
      <c r="A22" s="10"/>
      <c r="B22" s="10" t="s">
        <v>45</v>
      </c>
      <c r="D22" s="10" t="s">
        <v>2</v>
      </c>
      <c r="E22" s="11">
        <v>25</v>
      </c>
      <c r="G22" s="12"/>
    </row>
    <row r="23" spans="1:7" x14ac:dyDescent="0.25">
      <c r="B23" s="10" t="s">
        <v>46</v>
      </c>
      <c r="D23" s="10" t="s">
        <v>47</v>
      </c>
      <c r="E23" s="11">
        <v>30</v>
      </c>
    </row>
    <row r="24" spans="1:7" x14ac:dyDescent="0.25">
      <c r="B24" s="10" t="s">
        <v>48</v>
      </c>
      <c r="D24" s="10" t="s">
        <v>2</v>
      </c>
      <c r="E24" s="11">
        <v>30</v>
      </c>
    </row>
    <row r="25" spans="1:7" x14ac:dyDescent="0.25">
      <c r="B25" s="10" t="s">
        <v>49</v>
      </c>
      <c r="D25" s="10" t="s">
        <v>19</v>
      </c>
      <c r="E25" s="11">
        <v>4.5</v>
      </c>
    </row>
    <row r="26" spans="1:7" x14ac:dyDescent="0.25">
      <c r="B26" s="10" t="s">
        <v>50</v>
      </c>
      <c r="D26" s="10" t="s">
        <v>51</v>
      </c>
      <c r="E26" s="11">
        <v>18</v>
      </c>
    </row>
    <row r="27" spans="1:7" x14ac:dyDescent="0.25">
      <c r="B27" s="10" t="s">
        <v>52</v>
      </c>
      <c r="D27" s="10" t="s">
        <v>6</v>
      </c>
      <c r="E27" s="11">
        <v>30</v>
      </c>
    </row>
    <row r="28" spans="1:7" x14ac:dyDescent="0.25">
      <c r="A28" s="10"/>
      <c r="B28" s="10" t="s">
        <v>53</v>
      </c>
      <c r="D28" s="10" t="s">
        <v>2</v>
      </c>
      <c r="E28" s="11">
        <v>25</v>
      </c>
    </row>
    <row r="29" spans="1:7" x14ac:dyDescent="0.25">
      <c r="A29" s="10"/>
      <c r="B29" s="10" t="s">
        <v>54</v>
      </c>
      <c r="D29" s="10" t="s">
        <v>2</v>
      </c>
      <c r="E29" s="11">
        <v>30</v>
      </c>
    </row>
    <row r="30" spans="1:7" x14ac:dyDescent="0.25">
      <c r="A30" s="10"/>
      <c r="B30" s="10" t="s">
        <v>55</v>
      </c>
      <c r="D30" s="10" t="s">
        <v>23</v>
      </c>
      <c r="E30" s="11">
        <v>22.5</v>
      </c>
    </row>
    <row r="31" spans="1:7" x14ac:dyDescent="0.25">
      <c r="A31" s="10"/>
      <c r="B31" s="10" t="s">
        <v>56</v>
      </c>
      <c r="D31" s="10" t="s">
        <v>4</v>
      </c>
      <c r="E31" s="11">
        <v>8.5</v>
      </c>
    </row>
    <row r="32" spans="1:7" x14ac:dyDescent="0.25">
      <c r="A32" s="10"/>
      <c r="B32" s="10" t="s">
        <v>57</v>
      </c>
      <c r="D32" s="10" t="s">
        <v>4</v>
      </c>
      <c r="E32" s="11">
        <v>8.5</v>
      </c>
    </row>
    <row r="33" spans="1:5" x14ac:dyDescent="0.25">
      <c r="A33" s="10">
        <f>SUM(E2:E33)</f>
        <v>2496</v>
      </c>
      <c r="B33" s="10" t="s">
        <v>58</v>
      </c>
      <c r="D33" s="10" t="s">
        <v>59</v>
      </c>
      <c r="E33" s="11">
        <v>30</v>
      </c>
    </row>
    <row r="34" spans="1:5" x14ac:dyDescent="0.25">
      <c r="A34" s="10"/>
      <c r="B34" s="10"/>
      <c r="D34" s="10"/>
      <c r="E34" s="11"/>
    </row>
    <row r="35" spans="1:5" ht="33.75" x14ac:dyDescent="0.5">
      <c r="A35" s="110" t="s">
        <v>14</v>
      </c>
      <c r="B35" s="110"/>
      <c r="C35" s="110"/>
      <c r="D35" s="110"/>
      <c r="E35" s="110"/>
    </row>
    <row r="36" spans="1:5" x14ac:dyDescent="0.3">
      <c r="A36" s="10" t="s">
        <v>60</v>
      </c>
      <c r="B36" s="10" t="s">
        <v>61</v>
      </c>
      <c r="C36" s="6"/>
      <c r="D36" s="10" t="s">
        <v>62</v>
      </c>
      <c r="E36" s="11">
        <v>2</v>
      </c>
    </row>
    <row r="37" spans="1:5" x14ac:dyDescent="0.3">
      <c r="A37" s="10"/>
      <c r="B37" s="10" t="s">
        <v>63</v>
      </c>
      <c r="C37" s="6"/>
      <c r="D37" s="10" t="s">
        <v>6</v>
      </c>
      <c r="E37" s="11">
        <v>30</v>
      </c>
    </row>
    <row r="38" spans="1:5" x14ac:dyDescent="0.3">
      <c r="A38" s="10"/>
      <c r="B38" s="10" t="s">
        <v>64</v>
      </c>
      <c r="C38" s="6"/>
      <c r="D38" s="10" t="s">
        <v>6</v>
      </c>
      <c r="E38" s="11">
        <v>30</v>
      </c>
    </row>
    <row r="39" spans="1:5" x14ac:dyDescent="0.3">
      <c r="A39" s="10" t="s">
        <v>65</v>
      </c>
      <c r="C39" s="6"/>
      <c r="D39" s="4"/>
      <c r="E39" s="4"/>
    </row>
    <row r="40" spans="1:5" x14ac:dyDescent="0.3">
      <c r="A40" s="10"/>
      <c r="B40" s="4" t="s">
        <v>66</v>
      </c>
      <c r="C40" s="6"/>
      <c r="D40" s="4" t="s">
        <v>19</v>
      </c>
      <c r="E40" s="4"/>
    </row>
    <row r="41" spans="1:5" x14ac:dyDescent="0.3">
      <c r="A41" s="10"/>
      <c r="B41" s="10" t="s">
        <v>67</v>
      </c>
      <c r="C41" s="6">
        <v>46</v>
      </c>
      <c r="D41" s="4" t="s">
        <v>2</v>
      </c>
      <c r="E41" s="4"/>
    </row>
    <row r="42" spans="1:5" x14ac:dyDescent="0.3">
      <c r="A42" s="10"/>
      <c r="B42" s="10" t="s">
        <v>68</v>
      </c>
      <c r="C42" s="6">
        <v>46</v>
      </c>
      <c r="D42" s="10" t="s">
        <v>69</v>
      </c>
      <c r="E42" s="11">
        <v>140</v>
      </c>
    </row>
    <row r="43" spans="1:5" x14ac:dyDescent="0.3">
      <c r="A43" s="10"/>
      <c r="B43" s="10" t="s">
        <v>70</v>
      </c>
      <c r="C43" s="6">
        <v>48</v>
      </c>
      <c r="D43" s="10" t="s">
        <v>19</v>
      </c>
      <c r="E43" s="11">
        <v>275</v>
      </c>
    </row>
    <row r="44" spans="1:5" s="8" customFormat="1" x14ac:dyDescent="0.3">
      <c r="A44" s="13"/>
      <c r="B44" s="10" t="s">
        <v>71</v>
      </c>
      <c r="C44" s="6">
        <v>50</v>
      </c>
      <c r="D44" s="10" t="s">
        <v>2</v>
      </c>
      <c r="E44" s="4">
        <v>500</v>
      </c>
    </row>
    <row r="45" spans="1:5" x14ac:dyDescent="0.25">
      <c r="B45" s="10" t="s">
        <v>72</v>
      </c>
      <c r="C45" s="14">
        <v>51</v>
      </c>
      <c r="D45" s="10" t="s">
        <v>19</v>
      </c>
      <c r="E45" s="11">
        <v>425</v>
      </c>
    </row>
    <row r="46" spans="1:5" x14ac:dyDescent="0.3">
      <c r="B46" s="10" t="s">
        <v>73</v>
      </c>
      <c r="C46" s="6">
        <v>52</v>
      </c>
      <c r="D46" s="10" t="s">
        <v>2</v>
      </c>
      <c r="E46" s="11">
        <v>400</v>
      </c>
    </row>
    <row r="47" spans="1:5" x14ac:dyDescent="0.3">
      <c r="A47" s="10"/>
      <c r="B47" s="4" t="s">
        <v>74</v>
      </c>
      <c r="C47" s="6">
        <v>54</v>
      </c>
      <c r="D47" s="10" t="s">
        <v>36</v>
      </c>
      <c r="E47" s="11">
        <v>1400</v>
      </c>
    </row>
    <row r="48" spans="1:5" x14ac:dyDescent="0.3">
      <c r="A48" s="10"/>
      <c r="B48" s="4" t="s">
        <v>75</v>
      </c>
      <c r="C48" s="6">
        <v>57</v>
      </c>
      <c r="D48" s="10" t="s">
        <v>76</v>
      </c>
      <c r="E48" s="11">
        <v>480</v>
      </c>
    </row>
    <row r="49" spans="1:5" x14ac:dyDescent="0.25">
      <c r="B49" s="10" t="s">
        <v>77</v>
      </c>
      <c r="C49" s="14">
        <v>58</v>
      </c>
      <c r="D49" s="10" t="s">
        <v>19</v>
      </c>
      <c r="E49" s="11">
        <v>725</v>
      </c>
    </row>
    <row r="50" spans="1:5" s="8" customFormat="1" x14ac:dyDescent="0.25">
      <c r="B50" s="13" t="s">
        <v>78</v>
      </c>
      <c r="C50" s="14">
        <v>59</v>
      </c>
      <c r="D50" s="13"/>
      <c r="E50" s="15"/>
    </row>
    <row r="51" spans="1:5" s="8" customFormat="1" x14ac:dyDescent="0.3">
      <c r="B51" s="4" t="s">
        <v>79</v>
      </c>
      <c r="C51" s="6">
        <v>60</v>
      </c>
      <c r="D51" s="10" t="s">
        <v>69</v>
      </c>
      <c r="E51" s="11">
        <v>320</v>
      </c>
    </row>
    <row r="52" spans="1:5" s="8" customFormat="1" x14ac:dyDescent="0.3">
      <c r="B52" s="4" t="s">
        <v>80</v>
      </c>
      <c r="C52" s="6">
        <v>60</v>
      </c>
      <c r="D52" s="10" t="s">
        <v>81</v>
      </c>
      <c r="E52" s="11">
        <v>300</v>
      </c>
    </row>
    <row r="53" spans="1:5" x14ac:dyDescent="0.3">
      <c r="A53" s="10"/>
      <c r="B53" s="4" t="s">
        <v>82</v>
      </c>
      <c r="C53" s="6">
        <v>60</v>
      </c>
      <c r="D53" s="10" t="s">
        <v>4</v>
      </c>
      <c r="E53" s="11">
        <v>320</v>
      </c>
    </row>
    <row r="54" spans="1:5" x14ac:dyDescent="0.3">
      <c r="A54" s="10"/>
      <c r="B54" s="10" t="s">
        <v>83</v>
      </c>
      <c r="C54" s="6">
        <v>62</v>
      </c>
      <c r="D54" s="10" t="s">
        <v>19</v>
      </c>
      <c r="E54" s="11">
        <v>260</v>
      </c>
    </row>
    <row r="55" spans="1:5" x14ac:dyDescent="0.3">
      <c r="A55" s="10"/>
      <c r="B55" s="10" t="s">
        <v>84</v>
      </c>
      <c r="C55" s="6"/>
      <c r="D55" s="10" t="s">
        <v>2</v>
      </c>
      <c r="E55" s="11"/>
    </row>
    <row r="56" spans="1:5" x14ac:dyDescent="0.25">
      <c r="B56" s="10" t="s">
        <v>85</v>
      </c>
      <c r="C56" s="14">
        <v>63</v>
      </c>
      <c r="D56" s="10" t="s">
        <v>23</v>
      </c>
      <c r="E56" s="11">
        <v>140</v>
      </c>
    </row>
    <row r="57" spans="1:5" x14ac:dyDescent="0.25">
      <c r="B57" s="10" t="s">
        <v>86</v>
      </c>
      <c r="C57" s="14">
        <v>63</v>
      </c>
      <c r="D57" s="10" t="s">
        <v>23</v>
      </c>
      <c r="E57" s="11">
        <v>200</v>
      </c>
    </row>
    <row r="58" spans="1:5" x14ac:dyDescent="0.25">
      <c r="B58" s="10" t="s">
        <v>87</v>
      </c>
      <c r="C58" s="14">
        <v>63</v>
      </c>
      <c r="D58" s="10" t="s">
        <v>23</v>
      </c>
      <c r="E58" s="11">
        <v>160</v>
      </c>
    </row>
    <row r="59" spans="1:5" x14ac:dyDescent="0.25">
      <c r="B59" s="10" t="s">
        <v>88</v>
      </c>
      <c r="C59" s="14">
        <v>63</v>
      </c>
      <c r="D59" s="10" t="s">
        <v>19</v>
      </c>
      <c r="E59" s="11">
        <v>120</v>
      </c>
    </row>
    <row r="60" spans="1:5" x14ac:dyDescent="0.3">
      <c r="B60" s="10" t="s">
        <v>89</v>
      </c>
      <c r="C60" s="6">
        <v>65</v>
      </c>
      <c r="D60" s="10" t="s">
        <v>23</v>
      </c>
      <c r="E60" s="11">
        <v>260</v>
      </c>
    </row>
    <row r="61" spans="1:5" s="8" customFormat="1" x14ac:dyDescent="0.3">
      <c r="B61" s="10" t="s">
        <v>90</v>
      </c>
      <c r="C61" s="6">
        <v>67</v>
      </c>
      <c r="D61" s="10" t="s">
        <v>2</v>
      </c>
      <c r="E61" s="11">
        <v>250</v>
      </c>
    </row>
    <row r="62" spans="1:5" s="8" customFormat="1" x14ac:dyDescent="0.3">
      <c r="B62" s="10" t="s">
        <v>91</v>
      </c>
      <c r="C62" s="6"/>
      <c r="D62" s="10" t="s">
        <v>2</v>
      </c>
      <c r="E62" s="11"/>
    </row>
    <row r="63" spans="1:5" x14ac:dyDescent="0.25">
      <c r="B63" s="10" t="s">
        <v>92</v>
      </c>
      <c r="C63" s="14">
        <v>69</v>
      </c>
      <c r="D63" s="10" t="s">
        <v>93</v>
      </c>
      <c r="E63" s="11">
        <v>205</v>
      </c>
    </row>
    <row r="64" spans="1:5" x14ac:dyDescent="0.25">
      <c r="B64" s="10" t="s">
        <v>94</v>
      </c>
      <c r="C64" s="14">
        <v>69</v>
      </c>
      <c r="D64" s="10" t="s">
        <v>95</v>
      </c>
      <c r="E64" s="11">
        <v>300</v>
      </c>
    </row>
    <row r="65" spans="1:5" x14ac:dyDescent="0.25">
      <c r="B65" s="10" t="s">
        <v>96</v>
      </c>
      <c r="C65" s="14">
        <v>69</v>
      </c>
      <c r="D65" s="10" t="s">
        <v>4</v>
      </c>
      <c r="E65" s="11">
        <v>260</v>
      </c>
    </row>
    <row r="66" spans="1:5" x14ac:dyDescent="0.25">
      <c r="B66" s="10" t="s">
        <v>97</v>
      </c>
      <c r="C66" s="14">
        <v>70</v>
      </c>
      <c r="D66" s="10" t="s">
        <v>2</v>
      </c>
      <c r="E66" s="11">
        <v>250</v>
      </c>
    </row>
    <row r="67" spans="1:5" x14ac:dyDescent="0.25">
      <c r="B67" s="10" t="s">
        <v>98</v>
      </c>
      <c r="C67" s="14">
        <v>70</v>
      </c>
      <c r="D67" s="10" t="s">
        <v>99</v>
      </c>
      <c r="E67" s="11">
        <v>300</v>
      </c>
    </row>
    <row r="68" spans="1:5" x14ac:dyDescent="0.25">
      <c r="B68" s="10" t="s">
        <v>100</v>
      </c>
      <c r="C68" s="14">
        <v>70</v>
      </c>
      <c r="D68" s="10" t="s">
        <v>23</v>
      </c>
      <c r="E68" s="11">
        <v>300</v>
      </c>
    </row>
    <row r="69" spans="1:5" x14ac:dyDescent="0.25">
      <c r="B69" s="10" t="s">
        <v>101</v>
      </c>
      <c r="C69" s="14">
        <v>70</v>
      </c>
      <c r="D69" s="10" t="s">
        <v>23</v>
      </c>
      <c r="E69" s="11">
        <v>113</v>
      </c>
    </row>
    <row r="70" spans="1:5" x14ac:dyDescent="0.25">
      <c r="B70" s="10" t="s">
        <v>102</v>
      </c>
      <c r="C70" s="14">
        <v>70</v>
      </c>
      <c r="D70" s="10" t="s">
        <v>103</v>
      </c>
      <c r="E70" s="11">
        <v>113</v>
      </c>
    </row>
    <row r="71" spans="1:5" s="8" customFormat="1" x14ac:dyDescent="0.25">
      <c r="B71" s="13" t="s">
        <v>104</v>
      </c>
      <c r="C71" s="14"/>
      <c r="D71" s="13"/>
      <c r="E71" s="15"/>
    </row>
    <row r="72" spans="1:5" x14ac:dyDescent="0.25">
      <c r="A72" s="10"/>
      <c r="B72" s="10" t="s">
        <v>105</v>
      </c>
      <c r="C72" s="14">
        <v>73</v>
      </c>
      <c r="D72" s="10" t="s">
        <v>106</v>
      </c>
      <c r="E72" s="11">
        <v>350</v>
      </c>
    </row>
    <row r="73" spans="1:5" x14ac:dyDescent="0.3">
      <c r="A73" s="10"/>
      <c r="B73" s="10" t="s">
        <v>107</v>
      </c>
      <c r="C73" s="14">
        <v>76</v>
      </c>
      <c r="D73" s="12" t="s">
        <v>108</v>
      </c>
      <c r="E73" s="11">
        <v>250</v>
      </c>
    </row>
    <row r="74" spans="1:5" x14ac:dyDescent="0.3">
      <c r="A74" s="10"/>
      <c r="B74" s="10" t="s">
        <v>109</v>
      </c>
      <c r="C74" s="14"/>
      <c r="D74" s="12" t="s">
        <v>108</v>
      </c>
      <c r="E74" s="11"/>
    </row>
    <row r="75" spans="1:5" x14ac:dyDescent="0.3">
      <c r="A75" s="10"/>
      <c r="B75" s="10" t="s">
        <v>110</v>
      </c>
      <c r="C75" s="14">
        <v>76</v>
      </c>
      <c r="D75" s="12" t="s">
        <v>23</v>
      </c>
      <c r="E75" s="11">
        <v>280</v>
      </c>
    </row>
    <row r="76" spans="1:5" x14ac:dyDescent="0.3">
      <c r="A76" s="11">
        <f>SUM(E42:E75)</f>
        <v>9396</v>
      </c>
      <c r="B76" s="10"/>
      <c r="C76" s="6"/>
      <c r="D76" s="12"/>
    </row>
    <row r="77" spans="1:5" ht="33.75" x14ac:dyDescent="0.5">
      <c r="A77" s="110" t="s">
        <v>14</v>
      </c>
      <c r="B77" s="110"/>
      <c r="C77" s="110"/>
      <c r="D77" s="110"/>
      <c r="E77" s="110"/>
    </row>
    <row r="78" spans="1:5" x14ac:dyDescent="0.25">
      <c r="A78" s="10" t="s">
        <v>111</v>
      </c>
      <c r="B78" s="10" t="s">
        <v>112</v>
      </c>
      <c r="C78" s="14">
        <v>47</v>
      </c>
      <c r="D78" s="10" t="s">
        <v>23</v>
      </c>
      <c r="E78" s="11">
        <v>450</v>
      </c>
    </row>
    <row r="79" spans="1:5" x14ac:dyDescent="0.25">
      <c r="A79" s="10"/>
      <c r="B79" s="10" t="s">
        <v>66</v>
      </c>
      <c r="C79" s="14">
        <v>47</v>
      </c>
      <c r="D79" s="10" t="s">
        <v>113</v>
      </c>
      <c r="E79" s="11">
        <v>450</v>
      </c>
    </row>
    <row r="80" spans="1:5" x14ac:dyDescent="0.25">
      <c r="B80" s="10" t="s">
        <v>79</v>
      </c>
      <c r="D80" s="10" t="s">
        <v>23</v>
      </c>
      <c r="E80" s="11">
        <v>380</v>
      </c>
    </row>
    <row r="81" spans="1:5" x14ac:dyDescent="0.25">
      <c r="B81" s="10" t="s">
        <v>80</v>
      </c>
      <c r="D81" s="10" t="s">
        <v>19</v>
      </c>
      <c r="E81" s="11">
        <v>380</v>
      </c>
    </row>
    <row r="82" spans="1:5" x14ac:dyDescent="0.25">
      <c r="B82" s="10" t="s">
        <v>82</v>
      </c>
      <c r="D82" s="10" t="s">
        <v>19</v>
      </c>
      <c r="E82" s="11"/>
    </row>
    <row r="83" spans="1:5" x14ac:dyDescent="0.25">
      <c r="B83" s="10" t="s">
        <v>114</v>
      </c>
      <c r="D83" s="10" t="s">
        <v>115</v>
      </c>
      <c r="E83" s="11">
        <v>450</v>
      </c>
    </row>
    <row r="84" spans="1:5" x14ac:dyDescent="0.25">
      <c r="B84" s="10" t="s">
        <v>85</v>
      </c>
      <c r="D84" s="10" t="s">
        <v>115</v>
      </c>
      <c r="E84" s="11">
        <v>450</v>
      </c>
    </row>
    <row r="85" spans="1:5" x14ac:dyDescent="0.25">
      <c r="B85" s="10" t="s">
        <v>100</v>
      </c>
      <c r="D85" s="10" t="s">
        <v>4</v>
      </c>
      <c r="E85" s="11">
        <v>550</v>
      </c>
    </row>
    <row r="86" spans="1:5" x14ac:dyDescent="0.25">
      <c r="B86" s="10" t="s">
        <v>116</v>
      </c>
      <c r="C86" s="14">
        <v>83</v>
      </c>
      <c r="D86" s="10" t="s">
        <v>69</v>
      </c>
      <c r="E86" s="11">
        <v>13</v>
      </c>
    </row>
    <row r="87" spans="1:5" x14ac:dyDescent="0.25">
      <c r="A87" s="1">
        <f>SUM(E78:E87)</f>
        <v>3178</v>
      </c>
      <c r="B87" s="10" t="s">
        <v>117</v>
      </c>
      <c r="C87" s="14">
        <v>86</v>
      </c>
      <c r="D87" s="10" t="s">
        <v>118</v>
      </c>
      <c r="E87" s="11">
        <v>55</v>
      </c>
    </row>
    <row r="88" spans="1:5" x14ac:dyDescent="0.25">
      <c r="A88" s="10" t="s">
        <v>119</v>
      </c>
      <c r="B88" s="10" t="s">
        <v>120</v>
      </c>
      <c r="C88" s="14"/>
      <c r="D88" s="10" t="s">
        <v>121</v>
      </c>
      <c r="E88" s="11">
        <v>1200</v>
      </c>
    </row>
    <row r="89" spans="1:5" s="8" customFormat="1" x14ac:dyDescent="0.25">
      <c r="A89" s="13"/>
      <c r="B89" s="10" t="s">
        <v>122</v>
      </c>
      <c r="C89" s="14">
        <v>114</v>
      </c>
      <c r="D89" s="10" t="s">
        <v>69</v>
      </c>
      <c r="E89" s="54">
        <v>600</v>
      </c>
    </row>
    <row r="90" spans="1:5" s="55" customFormat="1" x14ac:dyDescent="0.25">
      <c r="A90" s="52"/>
      <c r="B90" s="52" t="s">
        <v>123</v>
      </c>
      <c r="C90" s="53">
        <v>115</v>
      </c>
      <c r="D90" s="52" t="s">
        <v>4</v>
      </c>
      <c r="E90" s="54">
        <v>650</v>
      </c>
    </row>
    <row r="91" spans="1:5" x14ac:dyDescent="0.25">
      <c r="B91" s="10" t="s">
        <v>124</v>
      </c>
      <c r="C91" s="14">
        <v>117</v>
      </c>
      <c r="D91" s="10" t="s">
        <v>23</v>
      </c>
      <c r="E91" s="11">
        <v>550</v>
      </c>
    </row>
    <row r="92" spans="1:5" x14ac:dyDescent="0.25">
      <c r="B92" s="10" t="s">
        <v>125</v>
      </c>
      <c r="D92" s="10" t="s">
        <v>2</v>
      </c>
      <c r="E92" s="11">
        <v>160</v>
      </c>
    </row>
    <row r="93" spans="1:5" x14ac:dyDescent="0.25">
      <c r="B93" s="10" t="s">
        <v>126</v>
      </c>
      <c r="D93" s="10" t="s">
        <v>127</v>
      </c>
      <c r="E93" s="11">
        <v>115</v>
      </c>
    </row>
    <row r="94" spans="1:5" x14ac:dyDescent="0.25">
      <c r="B94" s="10" t="s">
        <v>128</v>
      </c>
      <c r="D94" s="10" t="s">
        <v>127</v>
      </c>
      <c r="E94" s="11">
        <v>160</v>
      </c>
    </row>
    <row r="95" spans="1:5" x14ac:dyDescent="0.25">
      <c r="A95" s="1">
        <f>SUM(E88:E95)</f>
        <v>3922</v>
      </c>
      <c r="B95" s="10" t="s">
        <v>129</v>
      </c>
      <c r="D95" s="16" t="s">
        <v>127</v>
      </c>
      <c r="E95" s="11">
        <v>487</v>
      </c>
    </row>
    <row r="96" spans="1:5" x14ac:dyDescent="0.3">
      <c r="E96" s="11"/>
    </row>
    <row r="98" spans="1:5" x14ac:dyDescent="0.3">
      <c r="A98" s="17" t="s">
        <v>119</v>
      </c>
      <c r="B98" s="4" t="s">
        <v>130</v>
      </c>
      <c r="C98" s="6">
        <v>1907</v>
      </c>
      <c r="D98" s="4" t="s">
        <v>19</v>
      </c>
      <c r="E98" s="4">
        <v>175</v>
      </c>
    </row>
    <row r="99" spans="1:5" x14ac:dyDescent="0.3">
      <c r="A99" s="17" t="s">
        <v>60</v>
      </c>
      <c r="B99" s="4" t="s">
        <v>131</v>
      </c>
      <c r="C99" s="6">
        <v>1913</v>
      </c>
      <c r="D99" s="4" t="s">
        <v>4</v>
      </c>
      <c r="E99" s="4"/>
    </row>
    <row r="100" spans="1:5" x14ac:dyDescent="0.3">
      <c r="A100" s="17" t="s">
        <v>119</v>
      </c>
      <c r="B100" s="4" t="s">
        <v>131</v>
      </c>
      <c r="C100" s="6">
        <v>1913</v>
      </c>
      <c r="D100" s="4" t="s">
        <v>132</v>
      </c>
      <c r="E100" s="4">
        <v>150</v>
      </c>
    </row>
    <row r="101" spans="1:5" x14ac:dyDescent="0.3">
      <c r="A101" s="17" t="s">
        <v>60</v>
      </c>
      <c r="B101" s="4" t="s">
        <v>133</v>
      </c>
      <c r="C101" s="6">
        <v>1911</v>
      </c>
      <c r="D101" s="4" t="s">
        <v>19</v>
      </c>
      <c r="E101" s="4">
        <v>65</v>
      </c>
    </row>
    <row r="102" spans="1:5" x14ac:dyDescent="0.3">
      <c r="A102" s="17" t="s">
        <v>134</v>
      </c>
      <c r="B102" s="4" t="s">
        <v>135</v>
      </c>
      <c r="C102" s="6">
        <v>1911</v>
      </c>
      <c r="D102" s="4" t="s">
        <v>132</v>
      </c>
      <c r="E102" s="4">
        <v>55</v>
      </c>
    </row>
    <row r="103" spans="1:5" x14ac:dyDescent="0.3">
      <c r="A103" s="16" t="s">
        <v>136</v>
      </c>
      <c r="B103" s="4" t="s">
        <v>135</v>
      </c>
      <c r="C103" s="6">
        <v>1911</v>
      </c>
      <c r="D103" s="4" t="s">
        <v>19</v>
      </c>
      <c r="E103" s="4">
        <v>317</v>
      </c>
    </row>
    <row r="104" spans="1:5" x14ac:dyDescent="0.3">
      <c r="A104" s="18" t="s">
        <v>137</v>
      </c>
      <c r="C104" s="6" t="s">
        <v>138</v>
      </c>
      <c r="D104" s="4" t="s">
        <v>4</v>
      </c>
      <c r="E104" s="4">
        <v>12</v>
      </c>
    </row>
    <row r="105" spans="1:5" x14ac:dyDescent="0.3">
      <c r="A105" s="17">
        <f>SUM(E98:E104)</f>
        <v>774</v>
      </c>
      <c r="C105" s="6"/>
      <c r="D105" s="4"/>
      <c r="E105" s="11">
        <f>SUM(E2:E104)</f>
        <v>19828</v>
      </c>
    </row>
    <row r="106" spans="1:5" x14ac:dyDescent="0.3">
      <c r="A106" s="17"/>
      <c r="C106" s="6"/>
      <c r="D106" s="4"/>
      <c r="E106" s="11"/>
    </row>
    <row r="107" spans="1:5" x14ac:dyDescent="0.3">
      <c r="A107" s="19">
        <v>44718</v>
      </c>
      <c r="C107" s="6"/>
      <c r="D107" s="4"/>
      <c r="E107" s="4"/>
    </row>
    <row r="108" spans="1:5" x14ac:dyDescent="0.3">
      <c r="A108" s="4"/>
      <c r="C108" s="6"/>
      <c r="D108" s="4"/>
      <c r="E108" s="4"/>
    </row>
    <row r="109" spans="1:5" x14ac:dyDescent="0.3">
      <c r="A109" s="4"/>
      <c r="C109" s="6"/>
      <c r="D109" s="4"/>
      <c r="E109" s="4"/>
    </row>
    <row r="110" spans="1:5" x14ac:dyDescent="0.3">
      <c r="A110" s="4"/>
      <c r="C110" s="6"/>
      <c r="D110" s="4"/>
      <c r="E110" s="4"/>
    </row>
    <row r="111" spans="1:5" x14ac:dyDescent="0.3">
      <c r="A111" s="4"/>
      <c r="C111" s="6"/>
      <c r="D111" s="4"/>
      <c r="E111" s="4"/>
    </row>
  </sheetData>
  <sheetProtection selectLockedCells="1" selectUnlockedCells="1"/>
  <mergeCells count="3">
    <mergeCell ref="A1:E1"/>
    <mergeCell ref="A35:E35"/>
    <mergeCell ref="A77:E77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rowBreaks count="2" manualBreakCount="2">
    <brk id="33" max="16383" man="1"/>
    <brk id="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0"/>
  <sheetViews>
    <sheetView topLeftCell="A27" workbookViewId="0">
      <selection activeCell="B57" sqref="B57"/>
    </sheetView>
  </sheetViews>
  <sheetFormatPr defaultColWidth="8.7109375" defaultRowHeight="23.25" x14ac:dyDescent="0.35"/>
  <cols>
    <col min="1" max="1" width="17.42578125" style="1" customWidth="1"/>
    <col min="2" max="2" width="40.85546875" style="3" customWidth="1"/>
    <col min="3" max="3" width="10.5703125" style="58" customWidth="1"/>
    <col min="4" max="4" width="10.5703125" style="57" customWidth="1"/>
    <col min="5" max="5" width="8.7109375" style="1"/>
    <col min="6" max="7" width="8.7109375" style="1" customWidth="1"/>
    <col min="8" max="16384" width="8.7109375" style="1"/>
  </cols>
  <sheetData>
    <row r="1" spans="1:4" ht="32.25" thickBot="1" x14ac:dyDescent="0.55000000000000004">
      <c r="A1" s="112" t="s">
        <v>281</v>
      </c>
      <c r="B1" s="112"/>
      <c r="C1" s="112"/>
      <c r="D1" s="112"/>
    </row>
    <row r="2" spans="1:4" ht="24" thickBot="1" x14ac:dyDescent="0.4">
      <c r="A2" s="59" t="s">
        <v>282</v>
      </c>
      <c r="B2" s="60"/>
      <c r="C2" s="61"/>
      <c r="D2" s="62"/>
    </row>
    <row r="3" spans="1:4" ht="24" thickBot="1" x14ac:dyDescent="0.4">
      <c r="A3" s="59"/>
      <c r="B3" s="60" t="s">
        <v>289</v>
      </c>
      <c r="C3" s="61">
        <v>3</v>
      </c>
      <c r="D3" s="62">
        <v>7</v>
      </c>
    </row>
    <row r="4" spans="1:4" ht="24" thickBot="1" x14ac:dyDescent="0.4">
      <c r="A4" s="59"/>
      <c r="B4" s="63" t="s">
        <v>285</v>
      </c>
      <c r="C4" s="61">
        <v>4</v>
      </c>
      <c r="D4" s="62">
        <v>10</v>
      </c>
    </row>
    <row r="5" spans="1:4" ht="24" thickBot="1" x14ac:dyDescent="0.4">
      <c r="A5" s="59" t="s">
        <v>283</v>
      </c>
      <c r="B5" s="63"/>
      <c r="C5" s="61"/>
      <c r="D5" s="62"/>
    </row>
    <row r="6" spans="1:4" ht="24" thickBot="1" x14ac:dyDescent="0.4">
      <c r="A6" s="59"/>
      <c r="B6" s="63" t="s">
        <v>311</v>
      </c>
      <c r="C6" s="61">
        <v>5</v>
      </c>
      <c r="D6" s="62">
        <v>12</v>
      </c>
    </row>
    <row r="7" spans="1:4" ht="24" thickBot="1" x14ac:dyDescent="0.4">
      <c r="A7" s="59"/>
      <c r="B7" s="63" t="s">
        <v>312</v>
      </c>
      <c r="C7" s="61">
        <v>5</v>
      </c>
      <c r="D7" s="62">
        <v>12</v>
      </c>
    </row>
    <row r="8" spans="1:4" ht="24" thickBot="1" x14ac:dyDescent="0.4">
      <c r="A8" s="59"/>
      <c r="B8" s="63" t="s">
        <v>290</v>
      </c>
      <c r="C8" s="61">
        <v>6.5</v>
      </c>
      <c r="D8" s="62">
        <v>12</v>
      </c>
    </row>
    <row r="9" spans="1:4" x14ac:dyDescent="0.35">
      <c r="A9" s="64"/>
      <c r="B9" s="65" t="s">
        <v>313</v>
      </c>
      <c r="C9" s="62">
        <v>3</v>
      </c>
      <c r="D9" s="62">
        <v>8</v>
      </c>
    </row>
    <row r="10" spans="1:4" x14ac:dyDescent="0.35">
      <c r="A10" s="64"/>
      <c r="B10" s="66"/>
      <c r="C10" s="67"/>
      <c r="D10" s="62"/>
    </row>
    <row r="11" spans="1:4" x14ac:dyDescent="0.35">
      <c r="A11" s="68" t="s">
        <v>284</v>
      </c>
      <c r="B11" s="69"/>
      <c r="C11" s="62"/>
      <c r="D11" s="62"/>
    </row>
    <row r="12" spans="1:4" x14ac:dyDescent="0.35">
      <c r="A12" s="68"/>
      <c r="B12" s="69" t="s">
        <v>292</v>
      </c>
      <c r="C12" s="62">
        <v>1</v>
      </c>
      <c r="D12" s="62">
        <v>2</v>
      </c>
    </row>
    <row r="13" spans="1:4" x14ac:dyDescent="0.35">
      <c r="A13" s="68"/>
      <c r="B13" s="69" t="s">
        <v>291</v>
      </c>
      <c r="C13" s="62">
        <v>1</v>
      </c>
      <c r="D13" s="62">
        <v>2</v>
      </c>
    </row>
    <row r="14" spans="1:4" ht="24" thickBot="1" x14ac:dyDescent="0.4">
      <c r="A14" s="68"/>
      <c r="B14" s="69" t="s">
        <v>293</v>
      </c>
      <c r="C14" s="62">
        <v>1</v>
      </c>
      <c r="D14" s="62">
        <v>2</v>
      </c>
    </row>
    <row r="15" spans="1:4" ht="24" thickBot="1" x14ac:dyDescent="0.4">
      <c r="A15" s="64"/>
      <c r="B15" s="63"/>
      <c r="C15" s="61"/>
      <c r="D15" s="62"/>
    </row>
    <row r="16" spans="1:4" x14ac:dyDescent="0.35">
      <c r="A16" s="68" t="s">
        <v>294</v>
      </c>
      <c r="B16" s="69"/>
      <c r="C16" s="62"/>
      <c r="D16" s="62"/>
    </row>
    <row r="17" spans="1:4" x14ac:dyDescent="0.35">
      <c r="A17" s="68"/>
      <c r="B17" s="69" t="s">
        <v>295</v>
      </c>
      <c r="C17" s="62">
        <v>8</v>
      </c>
      <c r="D17" s="62">
        <v>5</v>
      </c>
    </row>
    <row r="18" spans="1:4" x14ac:dyDescent="0.35">
      <c r="A18" s="68"/>
      <c r="B18" s="69" t="s">
        <v>296</v>
      </c>
      <c r="C18" s="62">
        <v>8</v>
      </c>
      <c r="D18" s="62">
        <v>5</v>
      </c>
    </row>
    <row r="19" spans="1:4" x14ac:dyDescent="0.35">
      <c r="A19" s="68"/>
      <c r="B19" s="69" t="s">
        <v>314</v>
      </c>
      <c r="C19" s="62">
        <v>4</v>
      </c>
      <c r="D19" s="62">
        <v>5</v>
      </c>
    </row>
    <row r="20" spans="1:4" x14ac:dyDescent="0.35">
      <c r="A20" s="68"/>
      <c r="B20" s="69" t="s">
        <v>315</v>
      </c>
      <c r="C20" s="62">
        <v>3.5</v>
      </c>
      <c r="D20" s="62">
        <v>5</v>
      </c>
    </row>
    <row r="21" spans="1:4" x14ac:dyDescent="0.35">
      <c r="A21" s="68"/>
      <c r="B21" s="69" t="s">
        <v>297</v>
      </c>
      <c r="C21" s="62">
        <v>3</v>
      </c>
      <c r="D21" s="62">
        <v>4</v>
      </c>
    </row>
    <row r="22" spans="1:4" x14ac:dyDescent="0.35">
      <c r="A22" s="68"/>
      <c r="B22" s="69" t="s">
        <v>298</v>
      </c>
      <c r="C22" s="62">
        <v>2.5</v>
      </c>
      <c r="D22" s="62">
        <v>4</v>
      </c>
    </row>
    <row r="23" spans="1:4" x14ac:dyDescent="0.35">
      <c r="A23" s="68"/>
      <c r="B23" s="69" t="s">
        <v>316</v>
      </c>
      <c r="C23" s="62">
        <v>2</v>
      </c>
      <c r="D23" s="62">
        <v>13</v>
      </c>
    </row>
    <row r="24" spans="1:4" x14ac:dyDescent="0.35">
      <c r="A24" s="68"/>
      <c r="B24" s="69" t="s">
        <v>299</v>
      </c>
      <c r="C24" s="62">
        <v>1</v>
      </c>
      <c r="D24" s="62">
        <v>3</v>
      </c>
    </row>
    <row r="25" spans="1:4" x14ac:dyDescent="0.35">
      <c r="A25" s="68"/>
      <c r="B25" s="69"/>
      <c r="C25" s="62"/>
      <c r="D25" s="62"/>
    </row>
    <row r="26" spans="1:4" x14ac:dyDescent="0.35">
      <c r="A26" s="68" t="s">
        <v>300</v>
      </c>
      <c r="B26" s="69"/>
      <c r="C26" s="62"/>
      <c r="D26" s="62"/>
    </row>
    <row r="27" spans="1:4" x14ac:dyDescent="0.35">
      <c r="A27" s="68"/>
      <c r="B27" s="69" t="s">
        <v>301</v>
      </c>
      <c r="C27" s="62">
        <v>1</v>
      </c>
      <c r="D27" s="62">
        <v>5</v>
      </c>
    </row>
    <row r="28" spans="1:4" x14ac:dyDescent="0.35">
      <c r="A28" s="68"/>
      <c r="B28" s="69" t="s">
        <v>317</v>
      </c>
      <c r="C28" s="62">
        <v>1.5</v>
      </c>
      <c r="D28" s="62">
        <v>4</v>
      </c>
    </row>
    <row r="29" spans="1:4" ht="24" thickBot="1" x14ac:dyDescent="0.4">
      <c r="A29" s="68"/>
      <c r="B29" s="69"/>
      <c r="C29" s="62"/>
      <c r="D29" s="62"/>
    </row>
    <row r="30" spans="1:4" ht="24" thickBot="1" x14ac:dyDescent="0.4">
      <c r="A30" s="59" t="s">
        <v>286</v>
      </c>
      <c r="B30" s="63"/>
      <c r="C30" s="61"/>
      <c r="D30" s="62"/>
    </row>
    <row r="31" spans="1:4" ht="24" thickBot="1" x14ac:dyDescent="0.4">
      <c r="A31" s="59"/>
      <c r="B31" s="63" t="s">
        <v>318</v>
      </c>
      <c r="C31" s="61"/>
      <c r="D31" s="62">
        <v>12</v>
      </c>
    </row>
    <row r="32" spans="1:4" ht="24" thickBot="1" x14ac:dyDescent="0.4">
      <c r="A32" s="59"/>
      <c r="B32" s="63" t="s">
        <v>319</v>
      </c>
      <c r="C32" s="61"/>
      <c r="D32" s="62">
        <v>3</v>
      </c>
    </row>
    <row r="33" spans="1:4" x14ac:dyDescent="0.35">
      <c r="A33" s="70"/>
      <c r="B33" s="71"/>
      <c r="C33" s="72"/>
      <c r="D33" s="62"/>
    </row>
    <row r="34" spans="1:4" x14ac:dyDescent="0.35">
      <c r="A34" s="68" t="s">
        <v>302</v>
      </c>
      <c r="B34" s="69"/>
      <c r="C34" s="62"/>
      <c r="D34" s="62"/>
    </row>
    <row r="35" spans="1:4" x14ac:dyDescent="0.35">
      <c r="A35" s="68"/>
      <c r="B35" s="69" t="s">
        <v>303</v>
      </c>
      <c r="C35" s="62">
        <v>8.5</v>
      </c>
      <c r="D35" s="62">
        <v>18</v>
      </c>
    </row>
    <row r="36" spans="1:4" x14ac:dyDescent="0.35">
      <c r="A36" s="68"/>
      <c r="B36" s="69" t="s">
        <v>320</v>
      </c>
      <c r="C36" s="62">
        <v>4</v>
      </c>
      <c r="D36" s="62">
        <v>40</v>
      </c>
    </row>
    <row r="37" spans="1:4" x14ac:dyDescent="0.35">
      <c r="A37" s="70"/>
      <c r="B37" s="71"/>
      <c r="C37" s="72"/>
      <c r="D37" s="62"/>
    </row>
    <row r="38" spans="1:4" x14ac:dyDescent="0.35">
      <c r="A38" s="70" t="s">
        <v>306</v>
      </c>
      <c r="B38" s="71"/>
      <c r="C38" s="72"/>
      <c r="D38" s="62"/>
    </row>
    <row r="39" spans="1:4" x14ac:dyDescent="0.35">
      <c r="A39" s="68"/>
      <c r="B39" s="69" t="s">
        <v>304</v>
      </c>
      <c r="C39" s="62">
        <v>4</v>
      </c>
      <c r="D39" s="62">
        <v>11</v>
      </c>
    </row>
    <row r="40" spans="1:4" x14ac:dyDescent="0.35">
      <c r="A40" s="68"/>
      <c r="B40" s="69" t="s">
        <v>321</v>
      </c>
      <c r="C40" s="62">
        <v>4</v>
      </c>
      <c r="D40" s="62">
        <v>12</v>
      </c>
    </row>
    <row r="41" spans="1:4" x14ac:dyDescent="0.35">
      <c r="A41" s="68"/>
      <c r="B41" s="69" t="s">
        <v>305</v>
      </c>
      <c r="C41" s="62">
        <v>3.5</v>
      </c>
      <c r="D41" s="62">
        <v>11</v>
      </c>
    </row>
    <row r="42" spans="1:4" x14ac:dyDescent="0.35">
      <c r="A42" s="68"/>
      <c r="B42" s="69" t="s">
        <v>310</v>
      </c>
      <c r="C42" s="62">
        <v>4</v>
      </c>
      <c r="D42" s="62">
        <v>12</v>
      </c>
    </row>
    <row r="43" spans="1:4" ht="24" thickBot="1" x14ac:dyDescent="0.4">
      <c r="A43" s="68"/>
      <c r="B43" s="69" t="s">
        <v>322</v>
      </c>
      <c r="C43" s="62">
        <v>4</v>
      </c>
      <c r="D43" s="62">
        <v>12</v>
      </c>
    </row>
    <row r="44" spans="1:4" ht="24" thickBot="1" x14ac:dyDescent="0.4">
      <c r="A44" s="59"/>
      <c r="B44" s="63"/>
      <c r="C44" s="61"/>
      <c r="D44" s="62"/>
    </row>
    <row r="45" spans="1:4" ht="24" thickBot="1" x14ac:dyDescent="0.4">
      <c r="A45" s="59" t="s">
        <v>287</v>
      </c>
      <c r="B45" s="63"/>
      <c r="C45" s="61"/>
      <c r="D45" s="62"/>
    </row>
    <row r="46" spans="1:4" x14ac:dyDescent="0.35">
      <c r="A46" s="68"/>
      <c r="B46" s="69" t="s">
        <v>323</v>
      </c>
      <c r="C46" s="62">
        <v>18.5</v>
      </c>
      <c r="D46" s="62">
        <v>40</v>
      </c>
    </row>
    <row r="47" spans="1:4" ht="24" thickBot="1" x14ac:dyDescent="0.4">
      <c r="A47" s="68"/>
      <c r="B47" s="69" t="s">
        <v>307</v>
      </c>
      <c r="C47" s="62">
        <v>13.5</v>
      </c>
      <c r="D47" s="62">
        <v>25</v>
      </c>
    </row>
    <row r="48" spans="1:4" ht="24" thickBot="1" x14ac:dyDescent="0.4">
      <c r="A48" s="59"/>
      <c r="B48" s="63" t="s">
        <v>321</v>
      </c>
      <c r="C48" s="61"/>
      <c r="D48" s="62">
        <v>20</v>
      </c>
    </row>
    <row r="49" spans="1:4" x14ac:dyDescent="0.35">
      <c r="A49" s="68"/>
      <c r="B49" s="69" t="s">
        <v>308</v>
      </c>
      <c r="C49" s="62">
        <v>4.5</v>
      </c>
      <c r="D49" s="62">
        <v>16</v>
      </c>
    </row>
    <row r="50" spans="1:4" x14ac:dyDescent="0.35">
      <c r="A50" s="68"/>
      <c r="B50" s="69" t="s">
        <v>341</v>
      </c>
      <c r="C50" s="62" t="s">
        <v>21</v>
      </c>
      <c r="D50" s="62">
        <v>20</v>
      </c>
    </row>
    <row r="51" spans="1:4" ht="24" thickBot="1" x14ac:dyDescent="0.4">
      <c r="A51" s="68"/>
      <c r="B51" s="69"/>
      <c r="C51" s="62"/>
      <c r="D51" s="62"/>
    </row>
    <row r="52" spans="1:4" ht="24" thickBot="1" x14ac:dyDescent="0.4">
      <c r="A52" s="59" t="s">
        <v>288</v>
      </c>
      <c r="B52" s="63"/>
      <c r="C52" s="61"/>
      <c r="D52" s="62"/>
    </row>
    <row r="53" spans="1:4" ht="24" thickBot="1" x14ac:dyDescent="0.4">
      <c r="A53" s="59"/>
      <c r="B53" s="63" t="s">
        <v>309</v>
      </c>
      <c r="C53" s="61">
        <v>25</v>
      </c>
      <c r="D53" s="62">
        <v>130</v>
      </c>
    </row>
    <row r="54" spans="1:4" ht="24" thickBot="1" x14ac:dyDescent="0.4">
      <c r="A54" s="59"/>
      <c r="B54" s="63">
        <v>1907</v>
      </c>
      <c r="C54" s="61"/>
      <c r="D54" s="62">
        <v>30</v>
      </c>
    </row>
    <row r="55" spans="1:4" ht="24" thickBot="1" x14ac:dyDescent="0.4">
      <c r="A55" s="59"/>
      <c r="B55" s="63" t="s">
        <v>324</v>
      </c>
      <c r="C55" s="61"/>
      <c r="D55" s="62">
        <v>40</v>
      </c>
    </row>
    <row r="56" spans="1:4" ht="24" thickBot="1" x14ac:dyDescent="0.4">
      <c r="A56" s="59"/>
      <c r="B56" s="63" t="s">
        <v>325</v>
      </c>
      <c r="C56" s="61"/>
      <c r="D56" s="62">
        <v>25</v>
      </c>
    </row>
    <row r="57" spans="1:4" ht="24" thickBot="1" x14ac:dyDescent="0.4">
      <c r="A57" s="59"/>
      <c r="B57" s="63" t="s">
        <v>301</v>
      </c>
      <c r="C57" s="61">
        <v>15</v>
      </c>
      <c r="D57" s="62">
        <v>160</v>
      </c>
    </row>
    <row r="58" spans="1:4" ht="24" thickBot="1" x14ac:dyDescent="0.4">
      <c r="A58" s="59"/>
      <c r="B58" s="63" t="s">
        <v>319</v>
      </c>
      <c r="C58" s="61"/>
      <c r="D58" s="62">
        <v>25</v>
      </c>
    </row>
    <row r="59" spans="1:4" ht="24" thickBot="1" x14ac:dyDescent="0.4">
      <c r="A59" s="59"/>
      <c r="B59" s="63"/>
      <c r="C59" s="61"/>
      <c r="D59" s="62">
        <f>SUM(D1:D58)</f>
        <v>782</v>
      </c>
    </row>
    <row r="60" spans="1:4" x14ac:dyDescent="0.35">
      <c r="A60" s="50"/>
      <c r="B60" s="56"/>
      <c r="C60" s="57"/>
    </row>
  </sheetData>
  <sheetProtection selectLockedCells="1" selectUnlockedCells="1"/>
  <mergeCells count="1">
    <mergeCell ref="A1:D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93BC-F064-4518-9946-A4CF5DC38836}">
  <dimension ref="A1:H8"/>
  <sheetViews>
    <sheetView workbookViewId="0">
      <selection activeCell="G8" sqref="G8"/>
    </sheetView>
  </sheetViews>
  <sheetFormatPr defaultRowHeight="12.75" x14ac:dyDescent="0.2"/>
  <cols>
    <col min="1" max="1" width="21.42578125" customWidth="1"/>
  </cols>
  <sheetData>
    <row r="1" spans="1:8" ht="33.75" x14ac:dyDescent="0.5">
      <c r="A1" s="110" t="s">
        <v>335</v>
      </c>
      <c r="B1" s="110"/>
      <c r="C1" s="110"/>
      <c r="D1" s="110"/>
      <c r="E1" s="110"/>
      <c r="F1" s="110"/>
      <c r="G1" s="110"/>
      <c r="H1" s="27"/>
    </row>
    <row r="2" spans="1:8" ht="18.75" x14ac:dyDescent="0.3">
      <c r="A2" s="83" t="s">
        <v>336</v>
      </c>
      <c r="B2" s="83">
        <v>1964</v>
      </c>
      <c r="C2" s="83"/>
      <c r="D2" s="83" t="s">
        <v>337</v>
      </c>
      <c r="E2" s="83"/>
      <c r="F2" s="83">
        <v>1</v>
      </c>
      <c r="G2" s="4">
        <v>2</v>
      </c>
      <c r="H2" s="4"/>
    </row>
    <row r="3" spans="1:8" ht="18" x14ac:dyDescent="0.25">
      <c r="A3" s="84" t="s">
        <v>188</v>
      </c>
      <c r="B3" s="84"/>
      <c r="C3" s="84"/>
      <c r="D3" s="84"/>
      <c r="E3" s="84"/>
      <c r="F3" s="84">
        <v>1</v>
      </c>
      <c r="G3" s="84">
        <v>2</v>
      </c>
    </row>
    <row r="4" spans="1:8" ht="18" x14ac:dyDescent="0.25">
      <c r="A4" s="84" t="s">
        <v>189</v>
      </c>
      <c r="B4" s="84"/>
      <c r="C4" s="84"/>
      <c r="D4" s="84" t="s">
        <v>23</v>
      </c>
      <c r="E4" s="84"/>
      <c r="F4" s="84">
        <v>1.5</v>
      </c>
      <c r="G4" s="84">
        <v>3</v>
      </c>
    </row>
    <row r="5" spans="1:8" ht="18" x14ac:dyDescent="0.25">
      <c r="A5" s="84" t="s">
        <v>338</v>
      </c>
      <c r="B5" s="84"/>
      <c r="C5" s="84"/>
      <c r="D5" s="84"/>
      <c r="E5" s="84"/>
      <c r="F5" s="84">
        <v>5</v>
      </c>
      <c r="G5" s="84">
        <v>10</v>
      </c>
    </row>
    <row r="6" spans="1:8" ht="18" x14ac:dyDescent="0.25">
      <c r="A6" s="84" t="s">
        <v>339</v>
      </c>
      <c r="B6" s="84">
        <v>1966</v>
      </c>
      <c r="C6" s="84"/>
      <c r="D6" s="84"/>
      <c r="E6" s="84"/>
      <c r="F6" s="84">
        <v>3</v>
      </c>
      <c r="G6" s="84">
        <v>8</v>
      </c>
    </row>
    <row r="7" spans="1:8" ht="18" x14ac:dyDescent="0.25">
      <c r="A7" s="84" t="s">
        <v>340</v>
      </c>
      <c r="B7" s="84">
        <v>1971</v>
      </c>
      <c r="C7" s="84"/>
      <c r="D7" s="84" t="s">
        <v>23</v>
      </c>
      <c r="E7" s="84"/>
      <c r="F7" s="84">
        <v>2.5</v>
      </c>
      <c r="G7" s="84">
        <v>5</v>
      </c>
    </row>
    <row r="8" spans="1:8" ht="18" x14ac:dyDescent="0.25">
      <c r="G8" s="84">
        <f>SUM(G2:G7)</f>
        <v>30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Austria</vt:lpstr>
      <vt:lpstr>BWA</vt:lpstr>
      <vt:lpstr>Denmark</vt:lpstr>
      <vt:lpstr>E Africa </vt:lpstr>
      <vt:lpstr>Estonia</vt:lpstr>
      <vt:lpstr>Fiji</vt:lpstr>
      <vt:lpstr>Germany</vt:lpstr>
      <vt:lpstr>India</vt:lpstr>
      <vt:lpstr>Malawi</vt:lpstr>
      <vt:lpstr>Netherlands East Indies</vt:lpstr>
      <vt:lpstr>New Zealand</vt:lpstr>
      <vt:lpstr>Nigeria</vt:lpstr>
      <vt:lpstr>Panama</vt:lpstr>
      <vt:lpstr>Sweden-Norway-Denmark</vt:lpstr>
      <vt:lpstr>Rhodesia</vt:lpstr>
      <vt:lpstr>Straits</vt:lpstr>
      <vt:lpstr>Swiss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Harold Fears</cp:lastModifiedBy>
  <cp:lastPrinted>2023-01-14T20:07:15Z</cp:lastPrinted>
  <dcterms:created xsi:type="dcterms:W3CDTF">2022-12-09T22:32:12Z</dcterms:created>
  <dcterms:modified xsi:type="dcterms:W3CDTF">2023-06-03T12:35:28Z</dcterms:modified>
</cp:coreProperties>
</file>